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Price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DE48111BCB29462FA6672377054F8ECF" descr="科皓气泡式水位计-成套图"/>
        <xdr:cNvPicPr>
          <a:picLocks noChangeAspect="1"/>
        </xdr:cNvPicPr>
      </xdr:nvPicPr>
      <xdr:blipFill>
        <a:blip r:embed="rId1"/>
        <a:stretch>
          <a:fillRect/>
        </a:stretch>
      </xdr:blipFill>
      <xdr:spPr>
        <a:xfrm>
          <a:off x="5090160" y="1651000"/>
          <a:ext cx="8014970" cy="9076690"/>
        </a:xfrm>
        <a:prstGeom prst="rect">
          <a:avLst/>
        </a:prstGeom>
      </xdr:spPr>
    </xdr:pic>
  </etc:cellImage>
  <etc:cellImage>
    <xdr:pic>
      <xdr:nvPicPr>
        <xdr:cNvPr id="4" name="ID_34DBFE9F0CD54BE19CD46A8062C0EBEA" descr="f29473faefaec129fac5e549d588995"/>
        <xdr:cNvPicPr>
          <a:picLocks noChangeAspect="1"/>
        </xdr:cNvPicPr>
      </xdr:nvPicPr>
      <xdr:blipFill>
        <a:blip r:embed="rId2"/>
        <a:stretch>
          <a:fillRect/>
        </a:stretch>
      </xdr:blipFill>
      <xdr:spPr>
        <a:xfrm>
          <a:off x="5090160" y="5302250"/>
          <a:ext cx="4237990" cy="9315450"/>
        </a:xfrm>
        <a:prstGeom prst="rect">
          <a:avLst/>
        </a:prstGeom>
      </xdr:spPr>
    </xdr:pic>
  </etc:cellImage>
  <etc:cellImage>
    <xdr:pic>
      <xdr:nvPicPr>
        <xdr:cNvPr id="6" name="ID_162E72E73183495ABC147FE197936B45" descr="微信图片_20250319180025"/>
        <xdr:cNvPicPr>
          <a:picLocks noChangeAspect="1"/>
        </xdr:cNvPicPr>
      </xdr:nvPicPr>
      <xdr:blipFill>
        <a:blip r:embed="rId3"/>
        <a:stretch>
          <a:fillRect/>
        </a:stretch>
      </xdr:blipFill>
      <xdr:spPr>
        <a:xfrm>
          <a:off x="5090160" y="5759450"/>
          <a:ext cx="10053320" cy="7543800"/>
        </a:xfrm>
        <a:prstGeom prst="rect">
          <a:avLst/>
        </a:prstGeom>
      </xdr:spPr>
    </xdr:pic>
  </etc:cellImage>
  <etc:cellImage>
    <xdr:pic>
      <xdr:nvPicPr>
        <xdr:cNvPr id="7" name="ID_940CE624B2A3441F97FB953DC23494DE" descr="A"/>
        <xdr:cNvPicPr>
          <a:picLocks noChangeAspect="1"/>
        </xdr:cNvPicPr>
      </xdr:nvPicPr>
      <xdr:blipFill>
        <a:blip r:embed="rId4"/>
        <a:stretch>
          <a:fillRect/>
        </a:stretch>
      </xdr:blipFill>
      <xdr:spPr>
        <a:xfrm>
          <a:off x="5090160" y="6216650"/>
          <a:ext cx="10053320" cy="7543800"/>
        </a:xfrm>
        <a:prstGeom prst="rect">
          <a:avLst/>
        </a:prstGeom>
      </xdr:spPr>
    </xdr:pic>
  </etc:cellImage>
  <etc:cellImage>
    <xdr:pic>
      <xdr:nvPicPr>
        <xdr:cNvPr id="8" name="ID_3A201964488A48BBB6FAB593841EB2D2" descr="A"/>
        <xdr:cNvPicPr>
          <a:picLocks noChangeAspect="1"/>
        </xdr:cNvPicPr>
      </xdr:nvPicPr>
      <xdr:blipFill>
        <a:blip r:embed="rId5"/>
        <a:stretch>
          <a:fillRect/>
        </a:stretch>
      </xdr:blipFill>
      <xdr:spPr>
        <a:xfrm>
          <a:off x="5090160" y="6673850"/>
          <a:ext cx="3206115" cy="3206750"/>
        </a:xfrm>
        <a:prstGeom prst="rect">
          <a:avLst/>
        </a:prstGeom>
      </xdr:spPr>
    </xdr:pic>
  </etc:cellImage>
  <etc:cellImage>
    <xdr:pic>
      <xdr:nvPicPr>
        <xdr:cNvPr id="9" name="ID_AC804018B9E6479FB6BE75A373285646" descr="Float Water Level Meter"/>
        <xdr:cNvPicPr>
          <a:picLocks noChangeAspect="1"/>
        </xdr:cNvPicPr>
      </xdr:nvPicPr>
      <xdr:blipFill>
        <a:blip r:embed="rId6"/>
        <a:stretch>
          <a:fillRect/>
        </a:stretch>
      </xdr:blipFill>
      <xdr:spPr>
        <a:xfrm>
          <a:off x="5090160" y="9874250"/>
          <a:ext cx="8126730" cy="8128000"/>
        </a:xfrm>
        <a:prstGeom prst="rect">
          <a:avLst/>
        </a:prstGeom>
      </xdr:spPr>
    </xdr:pic>
  </etc:cellImage>
  <etc:cellImage>
    <xdr:pic>
      <xdr:nvPicPr>
        <xdr:cNvPr id="12" name="ID_93923C2AC1AC4293883C75DD5FAF9235" descr="微信图片_20251205171407_1221_6"/>
        <xdr:cNvPicPr>
          <a:picLocks noChangeAspect="1"/>
        </xdr:cNvPicPr>
      </xdr:nvPicPr>
      <xdr:blipFill>
        <a:blip r:embed="rId7"/>
        <a:stretch>
          <a:fillRect/>
        </a:stretch>
      </xdr:blipFill>
      <xdr:spPr>
        <a:xfrm>
          <a:off x="5090160" y="10331450"/>
          <a:ext cx="10053320" cy="7625715"/>
        </a:xfrm>
        <a:prstGeom prst="rect">
          <a:avLst/>
        </a:prstGeom>
      </xdr:spPr>
    </xdr:pic>
  </etc:cellImage>
  <etc:cellImage>
    <xdr:pic>
      <xdr:nvPicPr>
        <xdr:cNvPr id="13" name="ID_F02354DB9D9D4D97B024947D370254F4" descr="1"/>
        <xdr:cNvPicPr>
          <a:picLocks noChangeAspect="1"/>
        </xdr:cNvPicPr>
      </xdr:nvPicPr>
      <xdr:blipFill>
        <a:blip r:embed="rId8"/>
        <a:stretch>
          <a:fillRect/>
        </a:stretch>
      </xdr:blipFill>
      <xdr:spPr>
        <a:xfrm>
          <a:off x="5090160" y="10788650"/>
          <a:ext cx="10053320" cy="10058400"/>
        </a:xfrm>
        <a:prstGeom prst="rect">
          <a:avLst/>
        </a:prstGeom>
      </xdr:spPr>
    </xdr:pic>
  </etc:cellImage>
  <etc:cellImage>
    <xdr:pic>
      <xdr:nvPicPr>
        <xdr:cNvPr id="15" name="ID_5BFFF8D5AAEF40A68ACBC6E884F56AE4" descr="Windproof"/>
        <xdr:cNvPicPr>
          <a:picLocks noChangeAspect="1"/>
        </xdr:cNvPicPr>
      </xdr:nvPicPr>
      <xdr:blipFill>
        <a:blip r:embed="rId9"/>
        <a:stretch>
          <a:fillRect/>
        </a:stretch>
      </xdr:blipFill>
      <xdr:spPr>
        <a:xfrm>
          <a:off x="5090160" y="12160250"/>
          <a:ext cx="7618730" cy="7620000"/>
        </a:xfrm>
        <a:prstGeom prst="rect">
          <a:avLst/>
        </a:prstGeom>
      </xdr:spPr>
    </xdr:pic>
  </etc:cellImage>
  <etc:cellImage>
    <xdr:pic>
      <xdr:nvPicPr>
        <xdr:cNvPr id="16" name="ID_00EF82240D63496E9A52A1D46A0BBE40" descr="微信图片_20250617174519"/>
        <xdr:cNvPicPr>
          <a:picLocks noChangeAspect="1"/>
        </xdr:cNvPicPr>
      </xdr:nvPicPr>
      <xdr:blipFill>
        <a:blip r:embed="rId10"/>
        <a:stretch>
          <a:fillRect/>
        </a:stretch>
      </xdr:blipFill>
      <xdr:spPr>
        <a:xfrm>
          <a:off x="5090160" y="12617450"/>
          <a:ext cx="2426970" cy="2430780"/>
        </a:xfrm>
        <a:prstGeom prst="rect">
          <a:avLst/>
        </a:prstGeom>
      </xdr:spPr>
    </xdr:pic>
  </etc:cellImage>
  <etc:cellImage>
    <xdr:pic>
      <xdr:nvPicPr>
        <xdr:cNvPr id="17" name="ID_122FC3B84A954BCDA3307DA58FE2E33B" descr="1.1"/>
        <xdr:cNvPicPr>
          <a:picLocks noChangeAspect="1"/>
        </xdr:cNvPicPr>
      </xdr:nvPicPr>
      <xdr:blipFill>
        <a:blip r:embed="rId11"/>
        <a:stretch>
          <a:fillRect/>
        </a:stretch>
      </xdr:blipFill>
      <xdr:spPr>
        <a:xfrm>
          <a:off x="5090160" y="13252450"/>
          <a:ext cx="10053320" cy="8230870"/>
        </a:xfrm>
        <a:prstGeom prst="rect">
          <a:avLst/>
        </a:prstGeom>
      </xdr:spPr>
    </xdr:pic>
  </etc:cellImage>
  <etc:cellImage>
    <xdr:pic>
      <xdr:nvPicPr>
        <xdr:cNvPr id="18" name="ID_BE7252BEAF0B4AC8800579AEF919F24F" descr="A"/>
        <xdr:cNvPicPr>
          <a:picLocks noChangeAspect="1"/>
        </xdr:cNvPicPr>
      </xdr:nvPicPr>
      <xdr:blipFill>
        <a:blip r:embed="rId12"/>
        <a:stretch>
          <a:fillRect/>
        </a:stretch>
      </xdr:blipFill>
      <xdr:spPr>
        <a:xfrm>
          <a:off x="5090160" y="13887450"/>
          <a:ext cx="10053320" cy="7543800"/>
        </a:xfrm>
        <a:prstGeom prst="rect">
          <a:avLst/>
        </a:prstGeom>
      </xdr:spPr>
    </xdr:pic>
  </etc:cellImage>
  <etc:cellImage>
    <xdr:pic>
      <xdr:nvPicPr>
        <xdr:cNvPr id="19" name="ID_CE5BB10A78DB4312A2AEE072D00A959B" descr="304-A"/>
        <xdr:cNvPicPr>
          <a:picLocks noChangeAspect="1"/>
        </xdr:cNvPicPr>
      </xdr:nvPicPr>
      <xdr:blipFill>
        <a:blip r:embed="rId13"/>
        <a:stretch>
          <a:fillRect/>
        </a:stretch>
      </xdr:blipFill>
      <xdr:spPr>
        <a:xfrm>
          <a:off x="5090160" y="14865350"/>
          <a:ext cx="7618730" cy="7620000"/>
        </a:xfrm>
        <a:prstGeom prst="rect">
          <a:avLst/>
        </a:prstGeom>
      </xdr:spPr>
    </xdr:pic>
  </etc:cellImage>
  <etc:cellImage>
    <xdr:pic>
      <xdr:nvPicPr>
        <xdr:cNvPr id="20" name="ID_8590B59AC7724199AAE8590CAAB5C33E" descr="1"/>
        <xdr:cNvPicPr>
          <a:picLocks noChangeAspect="1"/>
        </xdr:cNvPicPr>
      </xdr:nvPicPr>
      <xdr:blipFill>
        <a:blip r:embed="rId14"/>
        <a:stretch>
          <a:fillRect/>
        </a:stretch>
      </xdr:blipFill>
      <xdr:spPr>
        <a:xfrm>
          <a:off x="5090160" y="15982950"/>
          <a:ext cx="10053320" cy="6705600"/>
        </a:xfrm>
        <a:prstGeom prst="rect">
          <a:avLst/>
        </a:prstGeom>
      </xdr:spPr>
    </xdr:pic>
  </etc:cellImage>
  <etc:cellImage>
    <xdr:pic>
      <xdr:nvPicPr>
        <xdr:cNvPr id="22" name="ID_3D8D1B4ACE834190BB6AB169FBE6469D" descr="304 Stanless Steel"/>
        <xdr:cNvPicPr>
          <a:picLocks noChangeAspect="1"/>
        </xdr:cNvPicPr>
      </xdr:nvPicPr>
      <xdr:blipFill>
        <a:blip r:embed="rId15"/>
        <a:stretch>
          <a:fillRect/>
        </a:stretch>
      </xdr:blipFill>
      <xdr:spPr>
        <a:xfrm>
          <a:off x="5090160" y="17100550"/>
          <a:ext cx="7618730" cy="7620000"/>
        </a:xfrm>
        <a:prstGeom prst="rect">
          <a:avLst/>
        </a:prstGeom>
      </xdr:spPr>
    </xdr:pic>
  </etc:cellImage>
  <etc:cellImage>
    <xdr:pic>
      <xdr:nvPicPr>
        <xdr:cNvPr id="23" name="ID_17D1AAE616014E3DB47B05AF5CF98DC0" descr="1"/>
        <xdr:cNvPicPr>
          <a:picLocks noChangeAspect="1"/>
        </xdr:cNvPicPr>
      </xdr:nvPicPr>
      <xdr:blipFill>
        <a:blip r:embed="rId16"/>
        <a:stretch>
          <a:fillRect/>
        </a:stretch>
      </xdr:blipFill>
      <xdr:spPr>
        <a:xfrm>
          <a:off x="6195060" y="18815050"/>
          <a:ext cx="6098540" cy="6096000"/>
        </a:xfrm>
        <a:prstGeom prst="rect">
          <a:avLst/>
        </a:prstGeom>
      </xdr:spPr>
    </xdr:pic>
  </etc:cellImage>
  <etc:cellImage>
    <xdr:pic>
      <xdr:nvPicPr>
        <xdr:cNvPr id="24" name="ID_6971E396A40F4843A772C88F4BB40BD1" descr="1"/>
        <xdr:cNvPicPr>
          <a:picLocks noChangeAspect="1"/>
        </xdr:cNvPicPr>
      </xdr:nvPicPr>
      <xdr:blipFill>
        <a:blip r:embed="rId17"/>
        <a:stretch>
          <a:fillRect/>
        </a:stretch>
      </xdr:blipFill>
      <xdr:spPr>
        <a:xfrm>
          <a:off x="5090160" y="19208750"/>
          <a:ext cx="7618730" cy="7620000"/>
        </a:xfrm>
        <a:prstGeom prst="rect">
          <a:avLst/>
        </a:prstGeom>
      </xdr:spPr>
    </xdr:pic>
  </etc:cellImage>
  <etc:cellImage>
    <xdr:pic>
      <xdr:nvPicPr>
        <xdr:cNvPr id="25" name="ID_DB2A7C71C14344B5876A8A7784E30135" descr="1"/>
        <xdr:cNvPicPr>
          <a:picLocks noChangeAspect="1"/>
        </xdr:cNvPicPr>
      </xdr:nvPicPr>
      <xdr:blipFill>
        <a:blip r:embed="rId18"/>
        <a:stretch>
          <a:fillRect/>
        </a:stretch>
      </xdr:blipFill>
      <xdr:spPr>
        <a:xfrm>
          <a:off x="5090160" y="19843750"/>
          <a:ext cx="10053320" cy="10058400"/>
        </a:xfrm>
        <a:prstGeom prst="rect">
          <a:avLst/>
        </a:prstGeom>
      </xdr:spPr>
    </xdr:pic>
  </etc:cellImage>
  <etc:cellImage>
    <xdr:pic>
      <xdr:nvPicPr>
        <xdr:cNvPr id="26" name="ID_EB853C98640C4BAFAA6F70EF4664BCE8" descr="Leaf Sensor"/>
        <xdr:cNvPicPr>
          <a:picLocks noChangeAspect="1"/>
        </xdr:cNvPicPr>
      </xdr:nvPicPr>
      <xdr:blipFill>
        <a:blip r:embed="rId19"/>
        <a:stretch>
          <a:fillRect/>
        </a:stretch>
      </xdr:blipFill>
      <xdr:spPr>
        <a:xfrm>
          <a:off x="5090160" y="20478750"/>
          <a:ext cx="7618730" cy="7620000"/>
        </a:xfrm>
        <a:prstGeom prst="rect">
          <a:avLst/>
        </a:prstGeom>
      </xdr:spPr>
    </xdr:pic>
  </etc:cellImage>
  <etc:cellImage>
    <xdr:pic>
      <xdr:nvPicPr>
        <xdr:cNvPr id="5" name="ID_E1A9CF49545244BC9DCE890258C6B7BE" descr="A"/>
        <xdr:cNvPicPr>
          <a:picLocks noChangeAspect="1"/>
        </xdr:cNvPicPr>
      </xdr:nvPicPr>
      <xdr:blipFill>
        <a:blip r:embed="rId20"/>
        <a:stretch>
          <a:fillRect/>
        </a:stretch>
      </xdr:blipFill>
      <xdr:spPr>
        <a:xfrm>
          <a:off x="5084445" y="4294505"/>
          <a:ext cx="7620635" cy="7634605"/>
        </a:xfrm>
        <a:prstGeom prst="rect">
          <a:avLst/>
        </a:prstGeom>
      </xdr:spPr>
    </xdr:pic>
  </etc:cellImage>
</etc:cellImages>
</file>

<file path=xl/sharedStrings.xml><?xml version="1.0" encoding="utf-8"?>
<sst xmlns="http://schemas.openxmlformats.org/spreadsheetml/2006/main" count="172" uniqueCount="162">
  <si>
    <t>KEHAO-Pole Station configuration Sheet</t>
  </si>
  <si>
    <t>Please indicate the required quantity for each device</t>
  </si>
  <si>
    <t>Function</t>
  </si>
  <si>
    <t>Product</t>
  </si>
  <si>
    <t>Model</t>
  </si>
  <si>
    <t>Image</t>
  </si>
  <si>
    <t>Parameter</t>
  </si>
  <si>
    <t>Applications</t>
  </si>
  <si>
    <t>Link</t>
  </si>
  <si>
    <t>Unit Price
USD</t>
  </si>
  <si>
    <t>Quantity
(Editable)</t>
  </si>
  <si>
    <r>
      <rPr>
        <b/>
        <sz val="12"/>
        <color theme="1"/>
        <rFont val="Arial"/>
        <charset val="134"/>
      </rPr>
      <t xml:space="preserve">Total Amount
</t>
    </r>
    <r>
      <rPr>
        <b/>
        <sz val="12"/>
        <color rgb="FFFF0000"/>
        <rFont val="Arial"/>
        <charset val="134"/>
      </rPr>
      <t>(Reference only, official price per PI)</t>
    </r>
  </si>
  <si>
    <t>Customized Requirements (If any)</t>
  </si>
  <si>
    <t>Water</t>
  </si>
  <si>
    <t>Bubble Pressure Water Level Meter</t>
  </si>
  <si>
    <t>KH.WQX</t>
  </si>
  <si>
    <t>0-20 Meter Measuring Range</t>
  </si>
  <si>
    <r>
      <rPr>
        <sz val="11"/>
        <rFont val="Arial"/>
        <charset val="0"/>
      </rPr>
      <t xml:space="preserve">Ideal for monitoring water levels in:
</t>
    </r>
    <r>
      <rPr>
        <b/>
        <sz val="11"/>
        <rFont val="Arial"/>
        <charset val="0"/>
      </rPr>
      <t xml:space="preserve">· </t>
    </r>
    <r>
      <rPr>
        <sz val="11"/>
        <rFont val="Arial"/>
        <charset val="0"/>
      </rPr>
      <t xml:space="preserve">Reservoirs, rivers, streams, and channels.
</t>
    </r>
    <r>
      <rPr>
        <b/>
        <sz val="11"/>
        <rFont val="Arial"/>
        <charset val="0"/>
      </rPr>
      <t xml:space="preserve">· </t>
    </r>
    <r>
      <rPr>
        <sz val="11"/>
        <rFont val="Arial"/>
        <charset val="0"/>
      </rPr>
      <t xml:space="preserve">Hydrological and oceangraphic stations.
</t>
    </r>
    <r>
      <rPr>
        <b/>
        <sz val="11"/>
        <rFont val="Arial"/>
        <charset val="0"/>
      </rPr>
      <t>·</t>
    </r>
    <r>
      <rPr>
        <sz val="11"/>
        <rFont val="Arial"/>
        <charset val="0"/>
      </rPr>
      <t xml:space="preserve"> Pumping stations and hydropower plants.</t>
    </r>
  </si>
  <si>
    <t>https://www.kehaoinfo.net/bubble-pressure-water-level-meter/</t>
  </si>
  <si>
    <t>0-30 Meter Measuring Range</t>
  </si>
  <si>
    <t>0-40 Meter Measuring Range</t>
  </si>
  <si>
    <t>Air Tube
8mm outer diameter, 3mm inner diameter, made of nylon.</t>
  </si>
  <si>
    <t>30m</t>
  </si>
  <si>
    <t>50m</t>
  </si>
  <si>
    <t>100m</t>
  </si>
  <si>
    <t>Radar Water Level Meter</t>
  </si>
  <si>
    <t>KH.WLX</t>
  </si>
  <si>
    <t>0-10 Meter Measuring Range</t>
  </si>
  <si>
    <r>
      <rPr>
        <sz val="11"/>
        <rFont val="Arial"/>
        <charset val="0"/>
      </rPr>
      <t xml:space="preserve">Ideal for monitoring water levels in:
</t>
    </r>
    <r>
      <rPr>
        <b/>
        <sz val="11"/>
        <rFont val="Arial"/>
        <charset val="0"/>
      </rPr>
      <t>·</t>
    </r>
    <r>
      <rPr>
        <sz val="11"/>
        <rFont val="Arial"/>
        <charset val="0"/>
      </rPr>
      <t xml:space="preserve">Natural water bodies, including rivers, lakes, tidal zones, and reservoirs
</t>
    </r>
    <r>
      <rPr>
        <b/>
        <sz val="11"/>
        <rFont val="Arial"/>
        <charset val="0"/>
      </rPr>
      <t xml:space="preserve">· </t>
    </r>
    <r>
      <rPr>
        <sz val="11"/>
        <rFont val="Arial"/>
        <charset val="0"/>
      </rPr>
      <t xml:space="preserve">Urban flood and waterlogging monitoring during rainy seasons, including low-lying areas and drainage outlets
</t>
    </r>
    <r>
      <rPr>
        <b/>
        <sz val="11"/>
        <rFont val="Arial"/>
        <charset val="0"/>
      </rPr>
      <t xml:space="preserve">· </t>
    </r>
    <r>
      <rPr>
        <sz val="11"/>
        <rFont val="Arial"/>
        <charset val="0"/>
      </rPr>
      <t>Auxiliary water management, such as urban water supply and sewage systems</t>
    </r>
  </si>
  <si>
    <t>https://www.kehaoinfo.net/radar-water-level-gauge/</t>
  </si>
  <si>
    <t>KH.LBRD</t>
  </si>
  <si>
    <r>
      <rPr>
        <sz val="11"/>
        <rFont val="Arial"/>
        <charset val="0"/>
      </rPr>
      <t xml:space="preserve">Ideal for monitoring water levels in:
</t>
    </r>
    <r>
      <rPr>
        <sz val="11"/>
        <rFont val="Symbol"/>
        <charset val="0"/>
      </rPr>
      <t>·</t>
    </r>
    <r>
      <rPr>
        <sz val="11"/>
        <rFont val="Arial"/>
        <charset val="0"/>
      </rPr>
      <t xml:space="preserve"> Rivers, reservoirs, and open channels
</t>
    </r>
    <r>
      <rPr>
        <sz val="11"/>
        <rFont val="Symbol"/>
        <charset val="0"/>
      </rPr>
      <t>·</t>
    </r>
    <r>
      <rPr>
        <sz val="11"/>
        <rFont val="Arial"/>
        <charset val="0"/>
      </rPr>
      <t xml:space="preserve"> Upstream and downstream of dams, including tailwater levels
</t>
    </r>
    <r>
      <rPr>
        <sz val="11"/>
        <rFont val="Symbol"/>
        <charset val="0"/>
      </rPr>
      <t>·</t>
    </r>
    <r>
      <rPr>
        <sz val="11"/>
        <rFont val="Arial"/>
        <charset val="0"/>
      </rPr>
      <t xml:space="preserve"> Hydrology and water conservancy projects such as mountain torrents, flood control, and water level measurement in pressure regulating towers or wells</t>
    </r>
  </si>
  <si>
    <t>https://www.kehaoinfo.net/flange-radar-water-level-meter/</t>
  </si>
  <si>
    <t>Radar Current Meter</t>
  </si>
  <si>
    <t>KH.LDX</t>
  </si>
  <si>
    <t>0.1-20 m/s Measuring Range</t>
  </si>
  <si>
    <r>
      <rPr>
        <sz val="11"/>
        <rFont val="Arial"/>
        <charset val="0"/>
      </rPr>
      <t xml:space="preserve">Ideal for flow velocity monitoring in:
</t>
    </r>
    <r>
      <rPr>
        <sz val="11"/>
        <rFont val="Symbol"/>
        <charset val="0"/>
      </rPr>
      <t>·</t>
    </r>
    <r>
      <rPr>
        <sz val="11"/>
        <rFont val="Arial"/>
        <charset val="0"/>
      </rPr>
      <t xml:space="preserve"> Rivers, channels, inlets, and outlets
</t>
    </r>
    <r>
      <rPr>
        <sz val="11"/>
        <rFont val="Symbol"/>
        <charset val="0"/>
      </rPr>
      <t>·</t>
    </r>
    <r>
      <rPr>
        <sz val="11"/>
        <rFont val="Arial"/>
        <charset val="0"/>
      </rPr>
      <t xml:space="preserve"> Hydrological monitoring when combined with water level measurements
</t>
    </r>
    <r>
      <rPr>
        <sz val="11"/>
        <rFont val="Symbol"/>
        <charset val="0"/>
      </rPr>
      <t>·</t>
    </r>
    <r>
      <rPr>
        <sz val="11"/>
        <rFont val="Arial"/>
        <charset val="0"/>
      </rPr>
      <t xml:space="preserve"> Urban flood monitoring, including low-lying areas and drainage outlet flow monitoring
</t>
    </r>
    <r>
      <rPr>
        <sz val="11"/>
        <rFont val="Symbol"/>
        <charset val="0"/>
      </rPr>
      <t>·</t>
    </r>
    <r>
      <rPr>
        <sz val="11"/>
        <rFont val="Arial"/>
        <charset val="0"/>
      </rPr>
      <t xml:space="preserve"> Flow monitoring in channels, culverts, pipelines, and underground pipe networks</t>
    </r>
  </si>
  <si>
    <t>https://www.kehaoinfo.net/radar-current-meter/</t>
  </si>
  <si>
    <t>Radar Flow Meter</t>
  </si>
  <si>
    <t>KH.UOCF</t>
  </si>
  <si>
    <t>0.05~20m/s Measuring Range</t>
  </si>
  <si>
    <r>
      <rPr>
        <sz val="11"/>
        <rFont val="Arial"/>
        <charset val="0"/>
      </rPr>
      <t xml:space="preserve">Ideal for measuring flow velocity, water level, or flow in:
</t>
    </r>
    <r>
      <rPr>
        <sz val="11"/>
        <rFont val="Symbol"/>
        <charset val="0"/>
      </rPr>
      <t>·</t>
    </r>
    <r>
      <rPr>
        <sz val="11"/>
        <rFont val="Arial"/>
        <charset val="0"/>
      </rPr>
      <t xml:space="preserve"> Rivers, lakes, tidal zones, and reservoirs
</t>
    </r>
    <r>
      <rPr>
        <sz val="11"/>
        <rFont val="Symbol"/>
        <charset val="0"/>
      </rPr>
      <t>·</t>
    </r>
    <r>
      <rPr>
        <sz val="11"/>
        <rFont val="Arial"/>
        <charset val="0"/>
      </rPr>
      <t xml:space="preserve"> Groundwater pipe networks and irrigation canals
</t>
    </r>
    <r>
      <rPr>
        <sz val="11"/>
        <rFont val="Symbol"/>
        <charset val="0"/>
      </rPr>
      <t>·</t>
    </r>
    <r>
      <rPr>
        <sz val="11"/>
        <rFont val="Arial"/>
        <charset val="0"/>
      </rPr>
      <t xml:space="preserve"> Reservoir gates and water control structures</t>
    </r>
  </si>
  <si>
    <t>https://www.kehaoinfo.net/radar-flow-meter/</t>
  </si>
  <si>
    <t>Submersible Water Level Gauge</t>
  </si>
  <si>
    <t>KH.YLS</t>
  </si>
  <si>
    <r>
      <rPr>
        <sz val="11"/>
        <rFont val="Arial"/>
        <charset val="0"/>
      </rPr>
      <t xml:space="preserve">Ideal for monitoring water levels in:
</t>
    </r>
    <r>
      <rPr>
        <sz val="11"/>
        <rFont val="Symbol"/>
        <charset val="0"/>
      </rPr>
      <t>·</t>
    </r>
    <r>
      <rPr>
        <sz val="11"/>
        <rFont val="Arial"/>
        <charset val="0"/>
      </rPr>
      <t xml:space="preserve"> Flowing water bodies, rivers of all sizes, and reservoirs
</t>
    </r>
    <r>
      <rPr>
        <sz val="11"/>
        <rFont val="Symbol"/>
        <charset val="0"/>
      </rPr>
      <t>·</t>
    </r>
    <r>
      <rPr>
        <sz val="11"/>
        <rFont val="Arial"/>
        <charset val="0"/>
      </rPr>
      <t xml:space="preserve"> Hydrology and water conservancy projects
</t>
    </r>
    <r>
      <rPr>
        <sz val="11"/>
        <rFont val="Symbol"/>
        <charset val="0"/>
      </rPr>
      <t>·</t>
    </r>
    <r>
      <rPr>
        <sz val="11"/>
        <rFont val="Arial"/>
        <charset val="0"/>
      </rPr>
      <t xml:space="preserve"> Upstream and downstream dam monitoring
</t>
    </r>
    <r>
      <rPr>
        <sz val="11"/>
        <rFont val="Symbol"/>
        <charset val="0"/>
      </rPr>
      <t>·</t>
    </r>
    <r>
      <rPr>
        <sz val="11"/>
        <rFont val="Arial"/>
        <charset val="0"/>
      </rPr>
      <t xml:space="preserve"> Groundwater measurement
</t>
    </r>
    <r>
      <rPr>
        <sz val="11"/>
        <rFont val="Symbol"/>
        <charset val="0"/>
      </rPr>
      <t>·</t>
    </r>
    <r>
      <rPr>
        <sz val="11"/>
        <rFont val="Arial"/>
        <charset val="0"/>
      </rPr>
      <t xml:space="preserve"> Chemical industry and sewage treatment plants
</t>
    </r>
    <r>
      <rPr>
        <sz val="11"/>
        <rFont val="Symbol"/>
        <charset val="0"/>
      </rPr>
      <t>·</t>
    </r>
    <r>
      <rPr>
        <sz val="11"/>
        <rFont val="Arial"/>
        <charset val="0"/>
      </rPr>
      <t xml:space="preserve"> Urban drainage and pumping stations</t>
    </r>
  </si>
  <si>
    <t>https://www.kehaoinfo.net/pressure-submersible-water-level-meter/</t>
  </si>
  <si>
    <t>0-50 Meter Measuring Range</t>
  </si>
  <si>
    <t>0-60 Meter Measuring Range</t>
  </si>
  <si>
    <t>Customizable</t>
  </si>
  <si>
    <t>Float Water Level Gauge</t>
  </si>
  <si>
    <t>KH.WFH</t>
  </si>
  <si>
    <r>
      <rPr>
        <sz val="11"/>
        <rFont val="Arial"/>
        <charset val="0"/>
      </rPr>
      <t xml:space="preserve">Ideal for monitoring water levels in:
</t>
    </r>
    <r>
      <rPr>
        <sz val="11"/>
        <rFont val="Symbol"/>
        <charset val="0"/>
      </rPr>
      <t>·</t>
    </r>
    <r>
      <rPr>
        <sz val="11"/>
        <rFont val="Arial"/>
        <charset val="0"/>
      </rPr>
      <t xml:space="preserve"> Reservoirs, rivers, and lakes
</t>
    </r>
    <r>
      <rPr>
        <sz val="11"/>
        <rFont val="Symbol"/>
        <charset val="0"/>
      </rPr>
      <t>·</t>
    </r>
    <r>
      <rPr>
        <sz val="11"/>
        <rFont val="Arial"/>
        <charset val="0"/>
      </rPr>
      <t xml:space="preserve"> Pumping stations and water treatment facilities
</t>
    </r>
    <r>
      <rPr>
        <sz val="11"/>
        <rFont val="Symbol"/>
        <charset val="0"/>
      </rPr>
      <t>·</t>
    </r>
    <r>
      <rPr>
        <sz val="11"/>
        <rFont val="Arial"/>
        <charset val="0"/>
      </rPr>
      <t xml:space="preserve"> Hydrology and water conservancy projects
</t>
    </r>
    <r>
      <rPr>
        <sz val="11"/>
        <rFont val="Symbol"/>
        <charset val="0"/>
      </rPr>
      <t>·</t>
    </r>
    <r>
      <rPr>
        <sz val="11"/>
        <rFont val="Arial"/>
        <charset val="0"/>
      </rPr>
      <t xml:space="preserve"> Industrial applications requiring precise liquid level measurement</t>
    </r>
  </si>
  <si>
    <t>https://www.kehaoinfo.net/float-level-meter/</t>
  </si>
  <si>
    <t>Ultrasonic Water Level Meter</t>
  </si>
  <si>
    <t>KH.CSB</t>
  </si>
  <si>
    <r>
      <rPr>
        <sz val="11"/>
        <rFont val="Arial"/>
        <charset val="134"/>
      </rPr>
      <t xml:space="preserve">Ideal for monitoring water levels in:
</t>
    </r>
    <r>
      <rPr>
        <sz val="11"/>
        <rFont val="Symbol"/>
        <charset val="134"/>
      </rPr>
      <t>·</t>
    </r>
    <r>
      <rPr>
        <sz val="11"/>
        <rFont val="Arial"/>
        <charset val="134"/>
      </rPr>
      <t xml:space="preserve"> Rivers, lakes, reservoirs, and other natural water bodies
</t>
    </r>
    <r>
      <rPr>
        <sz val="11"/>
        <rFont val="Symbol"/>
        <charset val="134"/>
      </rPr>
      <t>·</t>
    </r>
    <r>
      <rPr>
        <sz val="11"/>
        <rFont val="Arial"/>
        <charset val="134"/>
      </rPr>
      <t xml:space="preserve"> Tap water and sewage treatment plants
</t>
    </r>
    <r>
      <rPr>
        <sz val="11"/>
        <rFont val="Symbol"/>
        <charset val="134"/>
      </rPr>
      <t>·</t>
    </r>
    <r>
      <rPr>
        <sz val="11"/>
        <rFont val="Arial"/>
        <charset val="134"/>
      </rPr>
      <t xml:space="preserve"> Pumping stations and urban water supply and drainage systems
</t>
    </r>
    <r>
      <rPr>
        <sz val="11"/>
        <rFont val="Symbol"/>
        <charset val="134"/>
      </rPr>
      <t>·</t>
    </r>
    <r>
      <rPr>
        <sz val="11"/>
        <rFont val="Arial"/>
        <charset val="134"/>
      </rPr>
      <t xml:space="preserve"> Municipal, water conservancy, and petrochemical applications</t>
    </r>
  </si>
  <si>
    <t>Rain</t>
  </si>
  <si>
    <t>Tipping Bucket Rain Gauge- Standard</t>
  </si>
  <si>
    <t>KH.JD</t>
  </si>
  <si>
    <t>Resolution 0.2mm</t>
  </si>
  <si>
    <r>
      <rPr>
        <sz val="11"/>
        <rFont val="Arial"/>
        <charset val="0"/>
      </rPr>
      <t xml:space="preserve">Ideal for monitoring rainfall in:
</t>
    </r>
    <r>
      <rPr>
        <sz val="11"/>
        <rFont val="Symbol"/>
        <charset val="0"/>
      </rPr>
      <t>·</t>
    </r>
    <r>
      <rPr>
        <sz val="11"/>
        <rFont val="Arial"/>
        <charset val="0"/>
      </rPr>
      <t xml:space="preserve"> Hydrological observation and remote water monitoring systems
</t>
    </r>
    <r>
      <rPr>
        <sz val="11"/>
        <rFont val="Symbol"/>
        <charset val="0"/>
      </rPr>
      <t>·</t>
    </r>
    <r>
      <rPr>
        <sz val="11"/>
        <rFont val="Arial"/>
        <charset val="0"/>
      </rPr>
      <t xml:space="preserve"> Flood control and early warning systems for mountain torrent disasters
</t>
    </r>
    <r>
      <rPr>
        <sz val="11"/>
        <rFont val="Symbol"/>
        <charset val="0"/>
      </rPr>
      <t>·</t>
    </r>
    <r>
      <rPr>
        <sz val="11"/>
        <rFont val="Arial"/>
        <charset val="0"/>
      </rPr>
      <t xml:space="preserve"> Agricultural, environmental, and meteorological monitoring
</t>
    </r>
    <r>
      <rPr>
        <sz val="11"/>
        <rFont val="Symbol"/>
        <charset val="0"/>
      </rPr>
      <t>·</t>
    </r>
    <r>
      <rPr>
        <sz val="11"/>
        <rFont val="Arial"/>
        <charset val="0"/>
      </rPr>
      <t xml:space="preserve"> Roads, railways, airports, and port infrastructure</t>
    </r>
  </si>
  <si>
    <t>https://www.kehaoinfo.net/tipping-bucket-rain-gauge/</t>
  </si>
  <si>
    <t>Resolution 0.5mm</t>
  </si>
  <si>
    <t>Resolution 1mm</t>
  </si>
  <si>
    <t>Tipping Bucket Rain Gauge- Windproof</t>
  </si>
  <si>
    <t>KH.JDB</t>
  </si>
  <si>
    <t>https://www.kehaoinfo.net/windproof-tipping-rain-gauge/</t>
  </si>
  <si>
    <t>Meteorology and Agriculture</t>
  </si>
  <si>
    <t>Wind Speed and Direction Meteorological Instrument</t>
  </si>
  <si>
    <t>KH.QX-2</t>
  </si>
  <si>
    <t>0-60 m/s
0-360°</t>
  </si>
  <si>
    <t>Ideal for use in weather stations, environmental monitoring stations, transportation systems, airports, bridges and buildings, agriculture, and industrial ventilation monitoring.</t>
  </si>
  <si>
    <t>https://www.kehaoinfo.net/wind-speed-and-direction-sensor/</t>
  </si>
  <si>
    <t>Temperature, Humidity and Atmospheric Pressure Weather Instrument</t>
  </si>
  <si>
    <t>KH.QX-3</t>
  </si>
  <si>
    <r>
      <rPr>
        <sz val="11"/>
        <color theme="1"/>
        <rFont val="Arial"/>
        <charset val="134"/>
      </rPr>
      <t>-40</t>
    </r>
    <r>
      <rPr>
        <sz val="11"/>
        <color theme="1"/>
        <rFont val="宋体"/>
        <charset val="134"/>
      </rPr>
      <t>℃</t>
    </r>
    <r>
      <rPr>
        <sz val="11"/>
        <color theme="1"/>
        <rFont val="Arial"/>
        <charset val="134"/>
      </rPr>
      <t>~60</t>
    </r>
    <r>
      <rPr>
        <sz val="11"/>
        <color theme="1"/>
        <rFont val="宋体"/>
        <charset val="134"/>
      </rPr>
      <t>℃</t>
    </r>
    <r>
      <rPr>
        <sz val="11"/>
        <color theme="1"/>
        <rFont val="Arial"/>
        <charset val="134"/>
      </rPr>
      <t xml:space="preserve">
0-100%RH
300-100hpa</t>
    </r>
  </si>
  <si>
    <t>Ideal for smart agriculture, meteorological monitoring, urban and environmental monitoring, wind power generation, marine vessels, aviation airports, highways, bridges, tunnels, and other applications requiring reliable weather data.</t>
  </si>
  <si>
    <t>https://www.kehaoinfo.net/temperature-humidity-and-atmospheric-station/</t>
  </si>
  <si>
    <t>Ultrasonic Five-Parameter Weather Station</t>
  </si>
  <si>
    <t>KH.CQX-5</t>
  </si>
  <si>
    <r>
      <rPr>
        <sz val="11"/>
        <color theme="1"/>
        <rFont val="Arial"/>
        <charset val="134"/>
      </rPr>
      <t>0-60m/s
0-360°
-40</t>
    </r>
    <r>
      <rPr>
        <sz val="11"/>
        <color theme="1"/>
        <rFont val="宋体"/>
        <charset val="134"/>
      </rPr>
      <t>℃</t>
    </r>
    <r>
      <rPr>
        <sz val="11"/>
        <color theme="1"/>
        <rFont val="Arial"/>
        <charset val="134"/>
      </rPr>
      <t>~80</t>
    </r>
    <r>
      <rPr>
        <sz val="11"/>
        <color theme="1"/>
        <rFont val="宋体"/>
        <charset val="134"/>
      </rPr>
      <t>℃</t>
    </r>
    <r>
      <rPr>
        <sz val="11"/>
        <color theme="1"/>
        <rFont val="Arial"/>
        <charset val="134"/>
      </rPr>
      <t xml:space="preserve">
0-100%RH
300-1100hpa</t>
    </r>
  </si>
  <si>
    <t>Ideal for meteorological monitoring, urban environment monitoring, wind power generation, marine vessels, aviation airports, highways, bridges, tunnels, and other outdoor monitoring scenarios.</t>
  </si>
  <si>
    <t>https://www.kehaoinfo.net/ultrasonic-five-parameter-meteorological-station/</t>
  </si>
  <si>
    <r>
      <rPr>
        <sz val="11"/>
        <color theme="1"/>
        <rFont val="Arial"/>
        <charset val="134"/>
      </rPr>
      <t>0-60m/s
0-360°
-40</t>
    </r>
    <r>
      <rPr>
        <sz val="11"/>
        <color theme="1"/>
        <rFont val="宋体"/>
        <charset val="134"/>
      </rPr>
      <t>℃</t>
    </r>
    <r>
      <rPr>
        <sz val="11"/>
        <color theme="1"/>
        <rFont val="Arial"/>
        <charset val="134"/>
      </rPr>
      <t>~80</t>
    </r>
    <r>
      <rPr>
        <sz val="11"/>
        <color theme="1"/>
        <rFont val="宋体"/>
        <charset val="134"/>
      </rPr>
      <t>℃</t>
    </r>
    <r>
      <rPr>
        <sz val="11"/>
        <color theme="1"/>
        <rFont val="Arial"/>
        <charset val="134"/>
      </rPr>
      <t xml:space="preserve">
0-100%RH
300-1100hpa
</t>
    </r>
    <r>
      <rPr>
        <b/>
        <sz val="11"/>
        <color theme="1"/>
        <rFont val="Arial"/>
        <charset val="134"/>
      </rPr>
      <t>(304 Stainless Steel)</t>
    </r>
  </si>
  <si>
    <t>https://www.kehaoinfo.net/elementor-3075/</t>
  </si>
  <si>
    <t>Ultrasonic Six-Parameter Weather Station</t>
  </si>
  <si>
    <t>KH.CQX-6</t>
  </si>
  <si>
    <r>
      <rPr>
        <sz val="11"/>
        <color theme="1"/>
        <rFont val="Arial"/>
        <charset val="134"/>
      </rPr>
      <t>0-60m/s
0-360°
-40</t>
    </r>
    <r>
      <rPr>
        <sz val="11"/>
        <color theme="1"/>
        <rFont val="宋体"/>
        <charset val="134"/>
      </rPr>
      <t>℃</t>
    </r>
    <r>
      <rPr>
        <sz val="11"/>
        <color theme="1"/>
        <rFont val="Arial"/>
        <charset val="134"/>
      </rPr>
      <t>~80</t>
    </r>
    <r>
      <rPr>
        <sz val="11"/>
        <color theme="1"/>
        <rFont val="宋体"/>
        <charset val="134"/>
      </rPr>
      <t>℃</t>
    </r>
    <r>
      <rPr>
        <sz val="11"/>
        <color theme="1"/>
        <rFont val="Arial"/>
        <charset val="134"/>
      </rPr>
      <t xml:space="preserve">
0-100%RH
300-1100hpa
0-4mm/min</t>
    </r>
  </si>
  <si>
    <t>Ideal for meteorological monitoring, urban environment monitoring, wind power generation, marine vessels, aviation airports, highways, bridges, tunnels, and other outdoor meteorological monitoring scenarios.</t>
  </si>
  <si>
    <t>https://www.kehaoinfo.net/ultrasonic-six-parameter-meteorological-station/</t>
  </si>
  <si>
    <r>
      <rPr>
        <sz val="11"/>
        <color theme="1"/>
        <rFont val="Arial"/>
        <charset val="134"/>
      </rPr>
      <t>0-60m/s
0-360°
-40</t>
    </r>
    <r>
      <rPr>
        <sz val="11"/>
        <color theme="1"/>
        <rFont val="宋体"/>
        <charset val="134"/>
      </rPr>
      <t>℃</t>
    </r>
    <r>
      <rPr>
        <sz val="11"/>
        <color theme="1"/>
        <rFont val="Arial"/>
        <charset val="134"/>
      </rPr>
      <t>~80</t>
    </r>
    <r>
      <rPr>
        <sz val="11"/>
        <color theme="1"/>
        <rFont val="宋体"/>
        <charset val="134"/>
      </rPr>
      <t>℃</t>
    </r>
    <r>
      <rPr>
        <sz val="11"/>
        <color theme="1"/>
        <rFont val="Arial"/>
        <charset val="134"/>
      </rPr>
      <t xml:space="preserve">
0-100%RH
300-1100hpa
0-4mm/min
</t>
    </r>
    <r>
      <rPr>
        <b/>
        <sz val="11"/>
        <color theme="1"/>
        <rFont val="Arial"/>
        <charset val="134"/>
      </rPr>
      <t>(304 Stainless Steel)
(Piezoelectric)</t>
    </r>
  </si>
  <si>
    <t>https://www.kehaoinfo.net/ultrasonic-six-parameter-meteorological-station-304ss/</t>
  </si>
  <si>
    <t>Light Ultraviolet Radiation Sensor</t>
  </si>
  <si>
    <t>KH.GZW</t>
  </si>
  <si>
    <t>-100 kV/m~100 kV/m</t>
  </si>
  <si>
    <t>Ideal for light intensity and UV monitoring in agriculture, environmental protection, meteorology, highways, railways, airports, ports, and other industrial or outdoor scenarios.</t>
  </si>
  <si>
    <t>https://www.kehaoinfo.net/illumination-ultraviolet-radiation-sensor/</t>
  </si>
  <si>
    <t>Photoelectric Global Radiation Sensor</t>
  </si>
  <si>
    <t>KH.GDF</t>
  </si>
  <si>
    <r>
      <rPr>
        <sz val="11"/>
        <color theme="1"/>
        <rFont val="Arial"/>
        <charset val="134"/>
      </rPr>
      <t>0~ 157286 Lux
0 ~ 1242 W/</t>
    </r>
    <r>
      <rPr>
        <sz val="11"/>
        <color theme="1"/>
        <rFont val="宋体"/>
        <charset val="134"/>
      </rPr>
      <t>㎡</t>
    </r>
    <r>
      <rPr>
        <sz val="11"/>
        <color theme="1"/>
        <rFont val="Arial"/>
        <charset val="134"/>
      </rPr>
      <t xml:space="preserve">
0 ~ 262144m W/</t>
    </r>
    <r>
      <rPr>
        <sz val="11"/>
        <color theme="1"/>
        <rFont val="宋体"/>
        <charset val="134"/>
      </rPr>
      <t>㎡</t>
    </r>
  </si>
  <si>
    <t>Ideal for global radiation and light monitoring in agriculture, environmental protection, meteorology, renewable energy, transportation, and construction sites.</t>
  </si>
  <si>
    <t>https://www.kehaoinfo.net/photoelectric-total-radiation-sensor/</t>
  </si>
  <si>
    <t>Soil Moisture Sensor</t>
  </si>
  <si>
    <t>KH.TSQ</t>
  </si>
  <si>
    <r>
      <rPr>
        <sz val="11"/>
        <color theme="1"/>
        <rFont val="Arial"/>
        <charset val="134"/>
      </rPr>
      <t>Power supply: DC12V
Power consumption: &lt;0.1 W
Working temperature: -30~70</t>
    </r>
    <r>
      <rPr>
        <sz val="11"/>
        <color theme="1"/>
        <rFont val="宋体"/>
        <charset val="134"/>
      </rPr>
      <t>℃</t>
    </r>
    <r>
      <rPr>
        <sz val="11"/>
        <color theme="1"/>
        <rFont val="Arial"/>
        <charset val="134"/>
      </rPr>
      <t xml:space="preserve">
Communication interface: RS485
Working current: 8 mA @ DC12V
Minimum data interval: 60 s</t>
    </r>
  </si>
  <si>
    <t>Ideal for agriculture and irrigation management, hydrological monitoring, geological disaster warning, ecological research, and engineering construction. Supports smart irrigation systems to optimize watering based on crop water demand, potentially saving 20–40% of water.</t>
  </si>
  <si>
    <t>https://www.kehaoinfo.net/soil-moisture-sensor/</t>
  </si>
  <si>
    <t>Leaf Moisture Sensor</t>
  </si>
  <si>
    <t>KH.YP</t>
  </si>
  <si>
    <t>Power Supply: DC 5–30 V
Maximum Power Consumption: 0.75 W (12 V DC)
Operating Temperature: -40°C to +60°C
Protection Level: IP67
Sealing Material: Black flame-retardant epoxy resin
Default Cable Length: 2 m (customizable)
Dimensions: 45 × 15 × 123 mm
Output Signal: RS485 (Modbus Protocol)
Humidity Parameters
Measuring Range: 0–100% RH
Resolution: 0.1% RH
Accuracy: ±5% RH (@25°C)
Temperature Parameters
Measuring Range: -40°C to +80°C
Resolution: 0.1°C
Accuracy: ±0.5°C (@25°C)</t>
  </si>
  <si>
    <t>Ideal for agricultural monitoring, crop growth analysis, meteorological observation, and ecological or environmental research.</t>
  </si>
  <si>
    <t>https://www.kehaoinfo.net/leaf-temperature-and-humidity-sensor/</t>
  </si>
  <si>
    <t>Acquisition control transmission</t>
  </si>
  <si>
    <t>Telemetry terminal</t>
  </si>
  <si>
    <t>KH.WTU-300E</t>
  </si>
  <si>
    <t>For single-sensor applications (water level or rain gauge only)
1× RS485 interface
No built-in charge controller</t>
  </si>
  <si>
    <t>Ideal for distributed data acquisition systems, including rainfall monitoring, water level monitoring, and environmental telemetry projects.</t>
  </si>
  <si>
    <t>KH.WTU-300V</t>
  </si>
  <si>
    <t>Supports multiple sensors
Built-in 6A solar charge controller
Battery voltage monitoring &amp; device fault alarm</t>
  </si>
  <si>
    <t>Suitable for reservoirs, flood control monitoring stations, mountain torrents, urban waterlogging, irrigation areas, hydrological and oceanographic stations, pumping and sluice stations, hydropower stations, meteorology, and agricultural soil moisture monitoring stations.</t>
  </si>
  <si>
    <t>KH.WTU-300R</t>
  </si>
  <si>
    <t>Supports multiple sensors
Battery voltage monitoring &amp; device fault alarm
No built-in charge controller
Additional Ethernet routing function</t>
  </si>
  <si>
    <t>LoRA transmission</t>
  </si>
  <si>
    <t>Compatible with VMCU</t>
  </si>
  <si>
    <t>LoRA Gateway</t>
  </si>
  <si>
    <t>Osmometer for data collection, LORA wireless transmission</t>
  </si>
  <si>
    <t>Power Supply</t>
  </si>
  <si>
    <t>Solar Panel</t>
  </si>
  <si>
    <t>40W</t>
  </si>
  <si>
    <t>100W</t>
  </si>
  <si>
    <t>Battery</t>
  </si>
  <si>
    <t>12V 65AH lead-acid battery</t>
  </si>
  <si>
    <t>12V 100AH lead-acid battery</t>
  </si>
  <si>
    <t>Solar Charging Controller</t>
  </si>
  <si>
    <t>10A</t>
  </si>
  <si>
    <t>20A</t>
  </si>
  <si>
    <t>30A</t>
  </si>
  <si>
    <t>Pole Station</t>
  </si>
  <si>
    <t>Vertical Pole</t>
  </si>
  <si>
    <t>5 meters high and 11cm in diameter</t>
  </si>
  <si>
    <t>Lightning Rod</t>
  </si>
  <si>
    <t>1 meter</t>
  </si>
  <si>
    <t>Solar Panel Installation Components</t>
  </si>
  <si>
    <t>Compatible with 40W Solar Panels</t>
  </si>
  <si>
    <t>Compatible with 100W Solar Panels</t>
  </si>
  <si>
    <t>Rain Gauge Installation Assembly</t>
  </si>
  <si>
    <t>Radar Water Level Gauge &amp; Flow Meter &amp; flow meter installation components</t>
  </si>
  <si>
    <t>Install the Cross Arm (3 meters long)</t>
  </si>
  <si>
    <t>Meteorological Installation Components</t>
  </si>
  <si>
    <t>1 meter long</t>
  </si>
  <si>
    <t>Equipment Box</t>
  </si>
  <si>
    <t>60*45*24cm</t>
  </si>
  <si>
    <t>Ground Cage, Angle Iron, Grounding Wire</t>
  </si>
  <si>
    <t>Installation Auxiliary Materials for Bubble Type or Pressure Type Water Level Gauges</t>
  </si>
  <si>
    <t>PVC Pipe (5cm Diameter)</t>
  </si>
  <si>
    <t>Data Platform</t>
  </si>
  <si>
    <t>Cloud Service</t>
  </si>
  <si>
    <t>Login account provided
Users can view data via the cloud platform</t>
  </si>
  <si>
    <t>On-Premise Deplyyment</t>
  </si>
  <si>
    <t>KEHAO handle remote deployment to the customer's local server</t>
  </si>
  <si>
    <t>Total Amount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</si>
</sst>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2"/>
      <color theme="1"/>
      <name val="Verdana"/>
      <charset val="134"/>
    </font>
    <font>
      <sz val="10"/>
      <color theme="1"/>
      <name val="Verdana"/>
      <charset val="134"/>
    </font>
    <font>
      <u/>
      <sz val="10"/>
      <name val="Verdana"/>
      <charset val="134"/>
    </font>
    <font>
      <b/>
      <sz val="18"/>
      <color theme="1"/>
      <name val="Arial"/>
      <charset val="134"/>
    </font>
    <font>
      <u/>
      <sz val="18"/>
      <name val="Arial"/>
      <charset val="134"/>
    </font>
    <font>
      <b/>
      <sz val="16"/>
      <color theme="1"/>
      <name val="Arial"/>
      <charset val="134"/>
    </font>
    <font>
      <u/>
      <sz val="16"/>
      <name val="Arial"/>
      <charset val="134"/>
    </font>
    <font>
      <b/>
      <sz val="12"/>
      <color theme="1"/>
      <name val="Arial"/>
      <charset val="134"/>
    </font>
    <font>
      <b/>
      <sz val="12"/>
      <name val="Arial"/>
      <charset val="134"/>
    </font>
    <font>
      <b/>
      <sz val="12"/>
      <color rgb="FFFF0000"/>
      <name val="Arial"/>
      <charset val="134"/>
    </font>
    <font>
      <b/>
      <sz val="11"/>
      <color theme="1"/>
      <name val="Arial"/>
      <charset val="134"/>
    </font>
    <font>
      <sz val="11"/>
      <color theme="1"/>
      <name val="Arial"/>
      <charset val="134"/>
    </font>
    <font>
      <sz val="11"/>
      <name val="Arial"/>
      <charset val="0"/>
    </font>
    <font>
      <u/>
      <sz val="11"/>
      <name val="Arial"/>
      <charset val="0"/>
    </font>
    <font>
      <u/>
      <sz val="11"/>
      <name val="Arial"/>
      <charset val="134"/>
    </font>
    <font>
      <sz val="11"/>
      <name val="Arial"/>
      <charset val="134"/>
    </font>
    <font>
      <b/>
      <sz val="14"/>
      <color theme="1"/>
      <name val="Verdana"/>
      <charset val="134"/>
    </font>
    <font>
      <sz val="14"/>
      <color theme="1"/>
      <name val="Verdan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Symbol"/>
      <charset val="134"/>
    </font>
    <font>
      <b/>
      <sz val="11"/>
      <name val="Arial"/>
      <charset val="0"/>
    </font>
    <font>
      <sz val="11"/>
      <name val="Symbol"/>
      <charset val="0"/>
    </font>
    <font>
      <sz val="11"/>
      <color theme="1"/>
      <name val="宋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3" borderId="8">
      <alignment vertical="center"/>
    </xf>
    <xf numFmtId="0" fontId="21" fillId="0" borderId="0">
      <alignment vertical="center"/>
    </xf>
    <xf numFmtId="0" fontId="22" fillId="0" borderId="0">
      <alignment vertical="center"/>
    </xf>
    <xf numFmtId="0" fontId="23" fillId="0" borderId="0">
      <alignment vertical="center"/>
    </xf>
    <xf numFmtId="0" fontId="24" fillId="0" borderId="9">
      <alignment vertical="center"/>
    </xf>
    <xf numFmtId="0" fontId="25" fillId="0" borderId="9">
      <alignment vertical="center"/>
    </xf>
    <xf numFmtId="0" fontId="26" fillId="0" borderId="10">
      <alignment vertical="center"/>
    </xf>
    <xf numFmtId="0" fontId="26" fillId="0" borderId="0">
      <alignment vertical="center"/>
    </xf>
    <xf numFmtId="0" fontId="27" fillId="4" borderId="11">
      <alignment vertical="center"/>
    </xf>
    <xf numFmtId="0" fontId="28" fillId="5" borderId="12">
      <alignment vertical="center"/>
    </xf>
    <xf numFmtId="0" fontId="29" fillId="5" borderId="11">
      <alignment vertical="center"/>
    </xf>
    <xf numFmtId="0" fontId="30" fillId="6" borderId="13">
      <alignment vertical="center"/>
    </xf>
    <xf numFmtId="0" fontId="31" fillId="0" borderId="14">
      <alignment vertical="center"/>
    </xf>
    <xf numFmtId="0" fontId="32" fillId="0" borderId="15">
      <alignment vertical="center"/>
    </xf>
    <xf numFmtId="0" fontId="33" fillId="7" borderId="0">
      <alignment vertical="center"/>
    </xf>
    <xf numFmtId="0" fontId="34" fillId="8" borderId="0">
      <alignment vertical="center"/>
    </xf>
    <xf numFmtId="0" fontId="35" fillId="9" borderId="0">
      <alignment vertical="center"/>
    </xf>
    <xf numFmtId="0" fontId="36" fillId="10" borderId="0">
      <alignment vertical="center"/>
    </xf>
    <xf numFmtId="0" fontId="37" fillId="11" borderId="0">
      <alignment vertical="center"/>
    </xf>
    <xf numFmtId="0" fontId="37" fillId="12" borderId="0">
      <alignment vertical="center"/>
    </xf>
    <xf numFmtId="0" fontId="36" fillId="13" borderId="0">
      <alignment vertical="center"/>
    </xf>
    <xf numFmtId="0" fontId="36" fillId="14" borderId="0">
      <alignment vertical="center"/>
    </xf>
    <xf numFmtId="0" fontId="37" fillId="15" borderId="0">
      <alignment vertical="center"/>
    </xf>
    <xf numFmtId="0" fontId="37" fillId="16" borderId="0">
      <alignment vertical="center"/>
    </xf>
    <xf numFmtId="0" fontId="36" fillId="17" borderId="0">
      <alignment vertical="center"/>
    </xf>
    <xf numFmtId="0" fontId="36" fillId="18" borderId="0">
      <alignment vertical="center"/>
    </xf>
    <xf numFmtId="0" fontId="37" fillId="19" borderId="0">
      <alignment vertical="center"/>
    </xf>
    <xf numFmtId="0" fontId="37" fillId="20" borderId="0">
      <alignment vertical="center"/>
    </xf>
    <xf numFmtId="0" fontId="36" fillId="21" borderId="0">
      <alignment vertical="center"/>
    </xf>
    <xf numFmtId="0" fontId="36" fillId="22" borderId="0">
      <alignment vertical="center"/>
    </xf>
    <xf numFmtId="0" fontId="37" fillId="23" borderId="0">
      <alignment vertical="center"/>
    </xf>
    <xf numFmtId="0" fontId="37" fillId="24" borderId="0">
      <alignment vertical="center"/>
    </xf>
    <xf numFmtId="0" fontId="36" fillId="25" borderId="0">
      <alignment vertical="center"/>
    </xf>
    <xf numFmtId="0" fontId="36" fillId="26" borderId="0">
      <alignment vertical="center"/>
    </xf>
    <xf numFmtId="0" fontId="37" fillId="27" borderId="0">
      <alignment vertical="center"/>
    </xf>
    <xf numFmtId="0" fontId="37" fillId="28" borderId="0">
      <alignment vertical="center"/>
    </xf>
    <xf numFmtId="0" fontId="36" fillId="29" borderId="0">
      <alignment vertical="center"/>
    </xf>
    <xf numFmtId="0" fontId="36" fillId="30" borderId="0">
      <alignment vertical="center"/>
    </xf>
    <xf numFmtId="0" fontId="37" fillId="31" borderId="0">
      <alignment vertical="center"/>
    </xf>
    <xf numFmtId="0" fontId="37" fillId="32" borderId="0">
      <alignment vertical="center"/>
    </xf>
    <xf numFmtId="0" fontId="36" fillId="33" borderId="0">
      <alignment vertical="center"/>
    </xf>
  </cellStyleXfs>
  <cellXfs count="50">
    <xf numFmtId="0" fontId="0" fillId="0" borderId="0" xfId="0"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xf>
    <xf numFmtId="0" fontId="2" fillId="2" borderId="1" xfId="0" applyFont="1" applyFill="1" applyBorder="1" applyAlignment="1" applyProtection="1">
      <alignment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8" fillId="2" borderId="1" xfId="0" applyFont="1" applyFill="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2" xfId="6" applyFont="1" applyBorder="1" applyAlignment="1">
      <alignment horizontal="left" vertical="center" wrapText="1"/>
    </xf>
    <xf numFmtId="0" fontId="14" fillId="0" borderId="1" xfId="6" applyFont="1" applyBorder="1" applyAlignment="1">
      <alignment vertical="center" wrapText="1"/>
    </xf>
    <xf numFmtId="0" fontId="12" fillId="2" borderId="1"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xf>
    <xf numFmtId="0" fontId="12" fillId="2" borderId="1" xfId="0" applyFont="1" applyFill="1" applyBorder="1" applyAlignment="1" applyProtection="1">
      <alignment vertical="center" wrapText="1"/>
      <protection locked="0"/>
    </xf>
    <xf numFmtId="0" fontId="14" fillId="0" borderId="3" xfId="6" applyFont="1" applyBorder="1" applyAlignment="1">
      <alignment horizontal="left" vertical="center" wrapText="1"/>
    </xf>
    <xf numFmtId="0" fontId="15" fillId="0" borderId="1" xfId="0" applyFont="1" applyBorder="1" applyAlignment="1">
      <alignment horizontal="center" vertical="center" wrapText="1"/>
    </xf>
    <xf numFmtId="0" fontId="14" fillId="0" borderId="4" xfId="6" applyFont="1" applyBorder="1" applyAlignment="1">
      <alignment horizontal="left" vertical="center" wrapText="1"/>
    </xf>
    <xf numFmtId="0" fontId="13" fillId="0" borderId="1" xfId="6" applyFont="1" applyBorder="1" applyAlignment="1">
      <alignment horizontal="left" vertical="center" wrapText="1"/>
    </xf>
    <xf numFmtId="0" fontId="13" fillId="0" borderId="3" xfId="6" applyFont="1" applyBorder="1" applyAlignment="1">
      <alignment horizontal="left" vertical="center" wrapText="1"/>
    </xf>
    <xf numFmtId="0" fontId="13" fillId="0" borderId="4" xfId="6"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2"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kehaoinfo.net/windproof-tipping-rain-gauge/" TargetMode="External"/><Relationship Id="rId8" Type="http://schemas.openxmlformats.org/officeDocument/2006/relationships/hyperlink" Target="https://www.kehaoinfo.net/tipping-bucket-rain-gauge/" TargetMode="External"/><Relationship Id="rId7" Type="http://schemas.openxmlformats.org/officeDocument/2006/relationships/hyperlink" Target="https://www.kehaoinfo.net/float-level-meter/" TargetMode="External"/><Relationship Id="rId6" Type="http://schemas.openxmlformats.org/officeDocument/2006/relationships/hyperlink" Target="https://www.kehaoinfo.net/flange-radar-water-level-meter/" TargetMode="External"/><Relationship Id="rId5" Type="http://schemas.openxmlformats.org/officeDocument/2006/relationships/hyperlink" Target="https://www.kehaoinfo.net/pressure-submersible-water-level-meter/" TargetMode="External"/><Relationship Id="rId4" Type="http://schemas.openxmlformats.org/officeDocument/2006/relationships/hyperlink" Target="https://www.kehaoinfo.net/radar-current-meter/" TargetMode="External"/><Relationship Id="rId3" Type="http://schemas.openxmlformats.org/officeDocument/2006/relationships/hyperlink" Target="https://www.kehaoinfo.net/radar-flow-meter/" TargetMode="External"/><Relationship Id="rId2" Type="http://schemas.openxmlformats.org/officeDocument/2006/relationships/hyperlink" Target="https://www.kehaoinfo.net/radar-water-level-gauge/" TargetMode="External"/><Relationship Id="rId19" Type="http://schemas.openxmlformats.org/officeDocument/2006/relationships/hyperlink" Target="https://www.kehaoinfo.net/leaf-temperature-and-humidity-sensor/" TargetMode="External"/><Relationship Id="rId18" Type="http://schemas.openxmlformats.org/officeDocument/2006/relationships/hyperlink" Target="https://www.kehaoinfo.net/soil-moisture-sensor/" TargetMode="External"/><Relationship Id="rId17" Type="http://schemas.openxmlformats.org/officeDocument/2006/relationships/hyperlink" Target="https://www.kehaoinfo.net/ultrasonic-six-parameter-meteorological-station-304ss/" TargetMode="External"/><Relationship Id="rId16" Type="http://schemas.openxmlformats.org/officeDocument/2006/relationships/hyperlink" Target="https://www.kehaoinfo.net/ultrasonic-six-parameter-meteorological-station/" TargetMode="External"/><Relationship Id="rId15" Type="http://schemas.openxmlformats.org/officeDocument/2006/relationships/hyperlink" Target="https://www.kehaoinfo.net/elementor-3075/" TargetMode="External"/><Relationship Id="rId14" Type="http://schemas.openxmlformats.org/officeDocument/2006/relationships/hyperlink" Target="https://www.kehaoinfo.net/ultrasonic-five-parameter-meteorological-station/" TargetMode="External"/><Relationship Id="rId13" Type="http://schemas.openxmlformats.org/officeDocument/2006/relationships/hyperlink" Target="https://www.kehaoinfo.net/photoelectric-total-radiation-sensor/" TargetMode="External"/><Relationship Id="rId12" Type="http://schemas.openxmlformats.org/officeDocument/2006/relationships/hyperlink" Target="https://www.kehaoinfo.net/illumination-ultraviolet-radiation-sensor/" TargetMode="External"/><Relationship Id="rId11" Type="http://schemas.openxmlformats.org/officeDocument/2006/relationships/hyperlink" Target="https://www.kehaoinfo.net/temperature-humidity-and-atmospheric-station/" TargetMode="External"/><Relationship Id="rId10" Type="http://schemas.openxmlformats.org/officeDocument/2006/relationships/hyperlink" Target="https://www.kehaoinfo.net/wind-speed-and-direction-sensor/" TargetMode="External"/><Relationship Id="rId1" Type="http://schemas.openxmlformats.org/officeDocument/2006/relationships/hyperlink" Target="https://www.kehaoinfo.net/bubble-pressure-water-level-met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2"/>
  <sheetViews>
    <sheetView tabSelected="1" zoomScale="70" zoomScaleNormal="70" workbookViewId="0">
      <selection activeCell="I36" sqref="I$1:I$1048576"/>
    </sheetView>
  </sheetViews>
  <sheetFormatPr defaultColWidth="24.3090909090909" defaultRowHeight="13.5"/>
  <cols>
    <col min="1" max="1" width="15.5818181818182" style="2" customWidth="1"/>
    <col min="2" max="2" width="32.8363636363636" style="3" customWidth="1"/>
    <col min="3" max="3" width="24.3090909090909" style="3" customWidth="1"/>
    <col min="4" max="4" width="32.7181818181818" style="4" customWidth="1"/>
    <col min="5" max="5" width="35.1909090909091" style="4" customWidth="1"/>
    <col min="6" max="6" width="35.7090909090909" style="5" customWidth="1"/>
    <col min="7" max="7" width="24.3090909090909" style="6" customWidth="1"/>
    <col min="8" max="8" width="24.3090909090909" style="2" customWidth="1"/>
    <col min="9" max="9" width="24.3090909090909" style="7" customWidth="1"/>
    <col min="10" max="10" width="21.4181818181818" style="8" customWidth="1"/>
    <col min="11" max="11" width="27.3818181818182" style="9" customWidth="1"/>
    <col min="12" max="16384" width="24.3090909090909" style="4" customWidth="1"/>
  </cols>
  <sheetData>
    <row r="1" ht="71" customHeight="1" spans="1:11">
      <c r="A1" s="10" t="s">
        <v>0</v>
      </c>
      <c r="B1" s="11"/>
      <c r="C1" s="11"/>
      <c r="D1" s="10"/>
      <c r="E1" s="10"/>
      <c r="F1" s="12"/>
      <c r="G1" s="13"/>
      <c r="H1" s="10"/>
      <c r="I1" s="14"/>
      <c r="J1" s="15"/>
      <c r="K1" s="14"/>
    </row>
    <row r="2" ht="19" customHeight="1" spans="1:11">
      <c r="A2" s="16" t="s">
        <v>1</v>
      </c>
      <c r="B2" s="17"/>
      <c r="C2" s="17"/>
      <c r="D2" s="16"/>
      <c r="E2" s="16"/>
      <c r="F2" s="18"/>
      <c r="G2" s="19"/>
      <c r="H2" s="16"/>
      <c r="I2" s="20"/>
      <c r="J2" s="21"/>
      <c r="K2" s="20"/>
    </row>
    <row r="3" s="1" customFormat="1" ht="60" customHeight="1" spans="1:11">
      <c r="A3" s="22" t="s">
        <v>2</v>
      </c>
      <c r="B3" s="22" t="s">
        <v>3</v>
      </c>
      <c r="C3" s="22" t="s">
        <v>4</v>
      </c>
      <c r="D3" s="22" t="s">
        <v>5</v>
      </c>
      <c r="E3" s="22" t="s">
        <v>6</v>
      </c>
      <c r="F3" s="23" t="s">
        <v>7</v>
      </c>
      <c r="G3" s="23" t="s">
        <v>8</v>
      </c>
      <c r="H3" s="24" t="s">
        <v>9</v>
      </c>
      <c r="I3" s="25" t="s">
        <v>10</v>
      </c>
      <c r="J3" s="26" t="s">
        <v>11</v>
      </c>
      <c r="K3" s="27" t="s">
        <v>12</v>
      </c>
    </row>
    <row r="4" ht="36" customHeight="1" spans="1:11">
      <c r="A4" s="28" t="s">
        <v>13</v>
      </c>
      <c r="B4" s="29" t="s">
        <v>14</v>
      </c>
      <c r="C4" s="29" t="s">
        <v>15</v>
      </c>
      <c r="D4" s="30" t="str">
        <f>_xlfn.DISPIMG("ID_DE48111BCB29462FA6672377054F8ECF",1)</f>
        <v>=DISPIMG("ID_DE48111BCB29462FA6672377054F8ECF",1)</v>
      </c>
      <c r="E4" s="31" t="s">
        <v>16</v>
      </c>
      <c r="F4" s="32" t="s">
        <v>17</v>
      </c>
      <c r="G4" s="33" t="s">
        <v>18</v>
      </c>
      <c r="H4" s="30">
        <v>559</v>
      </c>
      <c r="I4" s="34"/>
      <c r="J4" s="35">
        <f>SUM(H4*I4)</f>
        <v>0</v>
      </c>
      <c r="K4" s="36"/>
    </row>
    <row r="5" ht="36" customHeight="1" spans="1:11">
      <c r="A5" s="28"/>
      <c r="B5" s="29"/>
      <c r="C5" s="29"/>
      <c r="D5" s="30"/>
      <c r="E5" s="31" t="s">
        <v>19</v>
      </c>
      <c r="F5" s="37"/>
      <c r="G5" s="38"/>
      <c r="H5" s="30">
        <v>588</v>
      </c>
      <c r="I5" s="34"/>
      <c r="J5" s="35">
        <f t="shared" ref="J5:J42" si="0">SUM(H5*I5)</f>
        <v>0</v>
      </c>
      <c r="K5" s="36"/>
    </row>
    <row r="6" ht="36" customHeight="1" spans="1:11">
      <c r="A6" s="28"/>
      <c r="B6" s="29"/>
      <c r="C6" s="29"/>
      <c r="D6" s="30"/>
      <c r="E6" s="31" t="s">
        <v>20</v>
      </c>
      <c r="F6" s="37"/>
      <c r="G6" s="38"/>
      <c r="H6" s="30">
        <v>632</v>
      </c>
      <c r="I6" s="34"/>
      <c r="J6" s="35">
        <f t="shared" si="0"/>
        <v>0</v>
      </c>
      <c r="K6" s="36"/>
    </row>
    <row r="7" ht="26" customHeight="1" spans="1:11">
      <c r="A7" s="28"/>
      <c r="B7" s="29"/>
      <c r="C7" s="29" t="s">
        <v>21</v>
      </c>
      <c r="D7" s="30"/>
      <c r="E7" s="31" t="s">
        <v>22</v>
      </c>
      <c r="F7" s="37"/>
      <c r="G7" s="38"/>
      <c r="H7" s="30">
        <v>39</v>
      </c>
      <c r="I7" s="34"/>
      <c r="J7" s="35">
        <f t="shared" si="0"/>
        <v>0</v>
      </c>
      <c r="K7" s="36"/>
    </row>
    <row r="8" ht="26" customHeight="1" spans="1:11">
      <c r="A8" s="28"/>
      <c r="B8" s="29"/>
      <c r="C8" s="29"/>
      <c r="D8" s="30"/>
      <c r="E8" s="31" t="s">
        <v>23</v>
      </c>
      <c r="F8" s="37"/>
      <c r="G8" s="38"/>
      <c r="H8" s="30">
        <v>65</v>
      </c>
      <c r="I8" s="34"/>
      <c r="J8" s="35">
        <f t="shared" si="0"/>
        <v>0</v>
      </c>
      <c r="K8" s="36"/>
    </row>
    <row r="9" ht="26" customHeight="1" spans="1:11">
      <c r="A9" s="28"/>
      <c r="B9" s="29"/>
      <c r="C9" s="29"/>
      <c r="D9" s="30"/>
      <c r="E9" s="31" t="s">
        <v>24</v>
      </c>
      <c r="F9" s="39"/>
      <c r="G9" s="38"/>
      <c r="H9" s="30">
        <v>130</v>
      </c>
      <c r="I9" s="34"/>
      <c r="J9" s="35">
        <f t="shared" si="0"/>
        <v>0</v>
      </c>
      <c r="K9" s="36"/>
    </row>
    <row r="10" ht="88" customHeight="1" spans="1:11">
      <c r="A10" s="28"/>
      <c r="B10" s="29" t="s">
        <v>25</v>
      </c>
      <c r="C10" s="29" t="s">
        <v>26</v>
      </c>
      <c r="D10" s="30" t="str">
        <f>_xlfn.DISPIMG("ID_E1A9CF49545244BC9DCE890258C6B7BE",1)</f>
        <v>=DISPIMG("ID_E1A9CF49545244BC9DCE890258C6B7BE",1)</v>
      </c>
      <c r="E10" s="31" t="s">
        <v>27</v>
      </c>
      <c r="F10" s="32" t="s">
        <v>28</v>
      </c>
      <c r="G10" s="33" t="s">
        <v>29</v>
      </c>
      <c r="H10" s="30">
        <v>265</v>
      </c>
      <c r="I10" s="34"/>
      <c r="J10" s="35">
        <f t="shared" si="0"/>
        <v>0</v>
      </c>
      <c r="K10" s="36"/>
    </row>
    <row r="11" ht="88" customHeight="1" spans="1:11">
      <c r="A11" s="28"/>
      <c r="B11" s="29"/>
      <c r="C11" s="29"/>
      <c r="D11" s="30"/>
      <c r="E11" s="31" t="s">
        <v>20</v>
      </c>
      <c r="F11" s="39"/>
      <c r="G11" s="38"/>
      <c r="H11" s="30">
        <v>267</v>
      </c>
      <c r="I11" s="34"/>
      <c r="J11" s="35">
        <f t="shared" si="0"/>
        <v>0</v>
      </c>
      <c r="K11" s="36"/>
    </row>
    <row r="12" ht="166" customHeight="1" spans="1:11">
      <c r="A12" s="28"/>
      <c r="B12" s="29"/>
      <c r="C12" s="29" t="s">
        <v>30</v>
      </c>
      <c r="D12" s="31" t="str">
        <f>_xlfn.DISPIMG("ID_34DBFE9F0CD54BE19CD46A8062C0EBEA",1)</f>
        <v>=DISPIMG("ID_34DBFE9F0CD54BE19CD46A8062C0EBEA",1)</v>
      </c>
      <c r="E12" s="31" t="s">
        <v>20</v>
      </c>
      <c r="F12" s="40" t="s">
        <v>31</v>
      </c>
      <c r="G12" s="33" t="s">
        <v>32</v>
      </c>
      <c r="H12" s="30">
        <v>397</v>
      </c>
      <c r="I12" s="34"/>
      <c r="J12" s="35">
        <f t="shared" si="0"/>
        <v>0</v>
      </c>
      <c r="K12" s="36"/>
    </row>
    <row r="13" ht="166" customHeight="1" spans="1:11">
      <c r="A13" s="28"/>
      <c r="B13" s="29" t="s">
        <v>33</v>
      </c>
      <c r="C13" s="29" t="s">
        <v>34</v>
      </c>
      <c r="D13" s="31" t="str">
        <f>_xlfn.DISPIMG("ID_162E72E73183495ABC147FE197936B45",1)</f>
        <v>=DISPIMG("ID_162E72E73183495ABC147FE197936B45",1)</v>
      </c>
      <c r="E13" s="31" t="s">
        <v>35</v>
      </c>
      <c r="F13" s="40" t="s">
        <v>36</v>
      </c>
      <c r="G13" s="33" t="s">
        <v>37</v>
      </c>
      <c r="H13" s="30">
        <v>463</v>
      </c>
      <c r="I13" s="34"/>
      <c r="J13" s="35">
        <f t="shared" si="0"/>
        <v>0</v>
      </c>
      <c r="K13" s="36"/>
    </row>
    <row r="14" ht="166" customHeight="1" spans="1:11">
      <c r="A14" s="28"/>
      <c r="B14" s="29" t="s">
        <v>38</v>
      </c>
      <c r="C14" s="29" t="s">
        <v>39</v>
      </c>
      <c r="D14" s="31" t="str">
        <f>_xlfn.DISPIMG("ID_940CE624B2A3441F97FB953DC23494DE",1)</f>
        <v>=DISPIMG("ID_940CE624B2A3441F97FB953DC23494DE",1)</v>
      </c>
      <c r="E14" s="31" t="s">
        <v>40</v>
      </c>
      <c r="F14" s="40" t="s">
        <v>41</v>
      </c>
      <c r="G14" s="33" t="s">
        <v>42</v>
      </c>
      <c r="H14" s="30">
        <v>662</v>
      </c>
      <c r="I14" s="34"/>
      <c r="J14" s="35">
        <f t="shared" si="0"/>
        <v>0</v>
      </c>
      <c r="K14" s="36"/>
    </row>
    <row r="15" ht="36" customHeight="1" spans="1:11">
      <c r="A15" s="28"/>
      <c r="B15" s="29" t="s">
        <v>43</v>
      </c>
      <c r="C15" s="29" t="s">
        <v>44</v>
      </c>
      <c r="D15" s="30" t="str">
        <f>_xlfn.DISPIMG("ID_3A201964488A48BBB6FAB593841EB2D2",1)</f>
        <v>=DISPIMG("ID_3A201964488A48BBB6FAB593841EB2D2",1)</v>
      </c>
      <c r="E15" s="31" t="s">
        <v>27</v>
      </c>
      <c r="F15" s="32" t="s">
        <v>45</v>
      </c>
      <c r="G15" s="33" t="s">
        <v>46</v>
      </c>
      <c r="H15" s="30">
        <v>130</v>
      </c>
      <c r="I15" s="34"/>
      <c r="J15" s="35">
        <f t="shared" si="0"/>
        <v>0</v>
      </c>
      <c r="K15" s="36"/>
    </row>
    <row r="16" ht="36" customHeight="1" spans="1:11">
      <c r="A16" s="28"/>
      <c r="B16" s="29"/>
      <c r="C16" s="29"/>
      <c r="D16" s="30"/>
      <c r="E16" s="31" t="s">
        <v>16</v>
      </c>
      <c r="F16" s="41"/>
      <c r="G16" s="38"/>
      <c r="H16" s="30">
        <v>142</v>
      </c>
      <c r="I16" s="34"/>
      <c r="J16" s="35">
        <f t="shared" si="0"/>
        <v>0</v>
      </c>
      <c r="K16" s="36"/>
    </row>
    <row r="17" ht="36" customHeight="1" spans="1:11">
      <c r="A17" s="28"/>
      <c r="B17" s="29"/>
      <c r="C17" s="29"/>
      <c r="D17" s="30"/>
      <c r="E17" s="31" t="s">
        <v>19</v>
      </c>
      <c r="F17" s="41"/>
      <c r="G17" s="38"/>
      <c r="H17" s="30">
        <v>154</v>
      </c>
      <c r="I17" s="34"/>
      <c r="J17" s="35">
        <f t="shared" si="0"/>
        <v>0</v>
      </c>
      <c r="K17" s="36"/>
    </row>
    <row r="18" ht="36" customHeight="1" spans="1:11">
      <c r="A18" s="28"/>
      <c r="B18" s="29"/>
      <c r="C18" s="29"/>
      <c r="D18" s="30"/>
      <c r="E18" s="31" t="s">
        <v>20</v>
      </c>
      <c r="F18" s="41"/>
      <c r="G18" s="38"/>
      <c r="H18" s="30">
        <v>166</v>
      </c>
      <c r="I18" s="34"/>
      <c r="J18" s="35">
        <f t="shared" si="0"/>
        <v>0</v>
      </c>
      <c r="K18" s="36"/>
    </row>
    <row r="19" ht="36" customHeight="1" spans="1:11">
      <c r="A19" s="28"/>
      <c r="B19" s="29"/>
      <c r="C19" s="29"/>
      <c r="D19" s="30"/>
      <c r="E19" s="31" t="s">
        <v>47</v>
      </c>
      <c r="F19" s="41"/>
      <c r="G19" s="38"/>
      <c r="H19" s="30">
        <v>178</v>
      </c>
      <c r="I19" s="34"/>
      <c r="J19" s="35">
        <f t="shared" si="0"/>
        <v>0</v>
      </c>
      <c r="K19" s="36"/>
    </row>
    <row r="20" ht="36" customHeight="1" spans="1:11">
      <c r="A20" s="28"/>
      <c r="B20" s="29"/>
      <c r="C20" s="29"/>
      <c r="D20" s="30"/>
      <c r="E20" s="31" t="s">
        <v>48</v>
      </c>
      <c r="F20" s="41"/>
      <c r="G20" s="38"/>
      <c r="H20" s="30">
        <v>190</v>
      </c>
      <c r="I20" s="34"/>
      <c r="J20" s="35">
        <f t="shared" si="0"/>
        <v>0</v>
      </c>
      <c r="K20" s="36"/>
    </row>
    <row r="21" ht="36" customHeight="1" spans="1:11">
      <c r="A21" s="28"/>
      <c r="B21" s="29"/>
      <c r="C21" s="29"/>
      <c r="D21" s="30"/>
      <c r="E21" s="31" t="s">
        <v>49</v>
      </c>
      <c r="F21" s="42"/>
      <c r="G21" s="38"/>
      <c r="H21" s="30"/>
      <c r="I21" s="34"/>
      <c r="J21" s="35">
        <f t="shared" si="0"/>
        <v>0</v>
      </c>
      <c r="K21" s="36"/>
    </row>
    <row r="22" ht="166" customHeight="1" spans="1:11">
      <c r="A22" s="28"/>
      <c r="B22" s="29" t="s">
        <v>50</v>
      </c>
      <c r="C22" s="29" t="s">
        <v>51</v>
      </c>
      <c r="D22" s="31" t="str">
        <f>_xlfn.DISPIMG("ID_AC804018B9E6479FB6BE75A373285646",1)</f>
        <v>=DISPIMG("ID_AC804018B9E6479FB6BE75A373285646",1)</v>
      </c>
      <c r="E22" s="31" t="s">
        <v>20</v>
      </c>
      <c r="F22" s="40" t="s">
        <v>52</v>
      </c>
      <c r="G22" s="33" t="s">
        <v>53</v>
      </c>
      <c r="H22" s="30">
        <v>421</v>
      </c>
      <c r="I22" s="34"/>
      <c r="J22" s="35">
        <f t="shared" si="0"/>
        <v>0</v>
      </c>
      <c r="K22" s="36"/>
    </row>
    <row r="23" ht="166" customHeight="1" spans="1:11">
      <c r="A23" s="28"/>
      <c r="B23" s="29" t="s">
        <v>54</v>
      </c>
      <c r="C23" s="29" t="s">
        <v>55</v>
      </c>
      <c r="D23" s="31" t="str">
        <f>_xlfn.DISPIMG("ID_93923C2AC1AC4293883C75DD5FAF9235",1)</f>
        <v>=DISPIMG("ID_93923C2AC1AC4293883C75DD5FAF9235",1)</v>
      </c>
      <c r="E23" s="31" t="s">
        <v>27</v>
      </c>
      <c r="F23" s="43" t="s">
        <v>56</v>
      </c>
      <c r="G23" s="44"/>
      <c r="H23" s="30">
        <v>176</v>
      </c>
      <c r="I23" s="34"/>
      <c r="J23" s="35">
        <f t="shared" si="0"/>
        <v>0</v>
      </c>
      <c r="K23" s="36"/>
    </row>
    <row r="24" ht="66" customHeight="1" spans="1:11">
      <c r="A24" s="28" t="s">
        <v>57</v>
      </c>
      <c r="B24" s="29" t="s">
        <v>58</v>
      </c>
      <c r="C24" s="29" t="s">
        <v>59</v>
      </c>
      <c r="D24" s="30" t="str">
        <f>_xlfn.DISPIMG("ID_F02354DB9D9D4D97B024947D370254F4",1)</f>
        <v>=DISPIMG("ID_F02354DB9D9D4D97B024947D370254F4",1)</v>
      </c>
      <c r="E24" s="31" t="s">
        <v>60</v>
      </c>
      <c r="F24" s="32" t="s">
        <v>61</v>
      </c>
      <c r="G24" s="33" t="s">
        <v>62</v>
      </c>
      <c r="H24" s="30">
        <v>118</v>
      </c>
      <c r="I24" s="34"/>
      <c r="J24" s="35">
        <f t="shared" si="0"/>
        <v>0</v>
      </c>
      <c r="K24" s="36"/>
    </row>
    <row r="25" ht="66" customHeight="1" spans="1:11">
      <c r="A25" s="28"/>
      <c r="B25" s="29"/>
      <c r="C25" s="29"/>
      <c r="D25" s="30"/>
      <c r="E25" s="31" t="s">
        <v>63</v>
      </c>
      <c r="F25" s="37"/>
      <c r="G25" s="38"/>
      <c r="H25" s="30">
        <v>115</v>
      </c>
      <c r="I25" s="34"/>
      <c r="J25" s="35">
        <f t="shared" si="0"/>
        <v>0</v>
      </c>
      <c r="K25" s="36"/>
    </row>
    <row r="26" ht="66" customHeight="1" spans="1:11">
      <c r="A26" s="28"/>
      <c r="B26" s="29"/>
      <c r="C26" s="29"/>
      <c r="D26" s="30"/>
      <c r="E26" s="31" t="s">
        <v>64</v>
      </c>
      <c r="F26" s="37"/>
      <c r="G26" s="38"/>
      <c r="H26" s="30">
        <v>110</v>
      </c>
      <c r="I26" s="34"/>
      <c r="J26" s="35">
        <f t="shared" si="0"/>
        <v>0</v>
      </c>
      <c r="K26" s="36"/>
    </row>
    <row r="27" ht="166" customHeight="1" spans="1:11">
      <c r="A27" s="28"/>
      <c r="B27" s="29" t="s">
        <v>65</v>
      </c>
      <c r="C27" s="29" t="s">
        <v>66</v>
      </c>
      <c r="D27" s="31" t="str">
        <f>_xlfn.DISPIMG("ID_5BFFF8D5AAEF40A68ACBC6E884F56AE4",1)</f>
        <v>=DISPIMG("ID_5BFFF8D5AAEF40A68ACBC6E884F56AE4",1)</v>
      </c>
      <c r="E27" s="31" t="s">
        <v>63</v>
      </c>
      <c r="F27" s="39"/>
      <c r="G27" s="33" t="s">
        <v>67</v>
      </c>
      <c r="H27" s="30">
        <v>281</v>
      </c>
      <c r="I27" s="34"/>
      <c r="J27" s="35">
        <f t="shared" si="0"/>
        <v>0</v>
      </c>
      <c r="K27" s="36"/>
    </row>
    <row r="28" ht="166" customHeight="1" spans="1:11">
      <c r="A28" s="45" t="s">
        <v>68</v>
      </c>
      <c r="B28" s="29" t="s">
        <v>69</v>
      </c>
      <c r="C28" s="29" t="s">
        <v>70</v>
      </c>
      <c r="D28" s="31" t="str">
        <f>_xlfn.DISPIMG("ID_00EF82240D63496E9A52A1D46A0BBE40",1)</f>
        <v>=DISPIMG("ID_00EF82240D63496E9A52A1D46A0BBE40",1)</v>
      </c>
      <c r="E28" s="31" t="s">
        <v>71</v>
      </c>
      <c r="F28" s="40" t="s">
        <v>72</v>
      </c>
      <c r="G28" s="33" t="s">
        <v>73</v>
      </c>
      <c r="H28" s="30">
        <v>71</v>
      </c>
      <c r="I28" s="34"/>
      <c r="J28" s="35">
        <f t="shared" si="0"/>
        <v>0</v>
      </c>
      <c r="K28" s="36"/>
    </row>
    <row r="29" ht="166" customHeight="1" spans="1:11">
      <c r="A29" s="45"/>
      <c r="B29" s="29" t="s">
        <v>74</v>
      </c>
      <c r="C29" s="29" t="s">
        <v>75</v>
      </c>
      <c r="D29" s="31" t="str">
        <f>_xlfn.DISPIMG("ID_122FC3B84A954BCDA3307DA58FE2E33B",1)</f>
        <v>=DISPIMG("ID_122FC3B84A954BCDA3307DA58FE2E33B",1)</v>
      </c>
      <c r="E29" s="50" t="s">
        <v>76</v>
      </c>
      <c r="F29" s="40" t="s">
        <v>77</v>
      </c>
      <c r="G29" s="33" t="s">
        <v>78</v>
      </c>
      <c r="H29" s="30">
        <v>88</v>
      </c>
      <c r="I29" s="34"/>
      <c r="J29" s="35">
        <f t="shared" si="0"/>
        <v>0</v>
      </c>
      <c r="K29" s="36"/>
    </row>
    <row r="30" ht="88" customHeight="1" spans="1:11">
      <c r="A30" s="45"/>
      <c r="B30" s="29" t="s">
        <v>79</v>
      </c>
      <c r="C30" s="29" t="s">
        <v>80</v>
      </c>
      <c r="D30" s="31" t="str">
        <f>_xlfn.DISPIMG("ID_BE7252BEAF0B4AC8800579AEF919F24F",1)</f>
        <v>=DISPIMG("ID_BE7252BEAF0B4AC8800579AEF919F24F",1)</v>
      </c>
      <c r="E30" s="31" t="s">
        <v>81</v>
      </c>
      <c r="F30" s="32" t="s">
        <v>82</v>
      </c>
      <c r="G30" s="33" t="s">
        <v>83</v>
      </c>
      <c r="H30" s="30">
        <v>300</v>
      </c>
      <c r="I30" s="34"/>
      <c r="J30" s="35">
        <f t="shared" si="0"/>
        <v>0</v>
      </c>
      <c r="K30" s="36"/>
    </row>
    <row r="31" ht="88" customHeight="1" spans="1:11">
      <c r="A31" s="45"/>
      <c r="B31" s="29"/>
      <c r="C31" s="29"/>
      <c r="D31" s="31" t="str">
        <f>_xlfn.DISPIMG("ID_CE5BB10A78DB4312A2AEE072D00A959B",1)</f>
        <v>=DISPIMG("ID_CE5BB10A78DB4312A2AEE072D00A959B",1)</v>
      </c>
      <c r="E31" s="31" t="s">
        <v>84</v>
      </c>
      <c r="F31" s="39"/>
      <c r="G31" s="33" t="s">
        <v>85</v>
      </c>
      <c r="H31" s="30">
        <v>476</v>
      </c>
      <c r="I31" s="34"/>
      <c r="J31" s="35">
        <f t="shared" si="0"/>
        <v>0</v>
      </c>
      <c r="K31" s="36"/>
    </row>
    <row r="32" ht="88" customHeight="1" spans="1:11">
      <c r="A32" s="45"/>
      <c r="B32" s="29" t="s">
        <v>86</v>
      </c>
      <c r="C32" s="29" t="s">
        <v>87</v>
      </c>
      <c r="D32" s="31" t="str">
        <f>_xlfn.DISPIMG("ID_8590B59AC7724199AAE8590CAAB5C33E",1)</f>
        <v>=DISPIMG("ID_8590B59AC7724199AAE8590CAAB5C33E",1)</v>
      </c>
      <c r="E32" s="31" t="s">
        <v>88</v>
      </c>
      <c r="F32" s="32" t="s">
        <v>89</v>
      </c>
      <c r="G32" s="33" t="s">
        <v>90</v>
      </c>
      <c r="H32" s="30">
        <v>476</v>
      </c>
      <c r="I32" s="34"/>
      <c r="J32" s="35">
        <f t="shared" si="0"/>
        <v>0</v>
      </c>
      <c r="K32" s="36"/>
    </row>
    <row r="33" ht="133" customHeight="1" spans="1:11">
      <c r="A33" s="45"/>
      <c r="B33" s="29"/>
      <c r="C33" s="29"/>
      <c r="D33" s="31" t="str">
        <f>_xlfn.DISPIMG("ID_3D8D1B4ACE834190BB6AB169FBE6469D",1)</f>
        <v>=DISPIMG("ID_3D8D1B4ACE834190BB6AB169FBE6469D",1)</v>
      </c>
      <c r="E33" s="31" t="s">
        <v>91</v>
      </c>
      <c r="F33" s="42"/>
      <c r="G33" s="33" t="s">
        <v>92</v>
      </c>
      <c r="H33" s="30">
        <v>653</v>
      </c>
      <c r="I33" s="34"/>
      <c r="J33" s="35">
        <f t="shared" si="0"/>
        <v>0</v>
      </c>
      <c r="K33" s="36"/>
    </row>
    <row r="34" ht="166" customHeight="1" spans="1:11">
      <c r="A34" s="45"/>
      <c r="B34" s="29" t="s">
        <v>93</v>
      </c>
      <c r="C34" s="29" t="s">
        <v>94</v>
      </c>
      <c r="D34" s="31" t="str">
        <f>_xlfn.DISPIMG("ID_17D1AAE616014E3DB47B05AF5CF98DC0",1)</f>
        <v>=DISPIMG("ID_17D1AAE616014E3DB47B05AF5CF98DC0",1)</v>
      </c>
      <c r="E34" s="50" t="s">
        <v>95</v>
      </c>
      <c r="F34" s="40" t="s">
        <v>96</v>
      </c>
      <c r="G34" s="33" t="s">
        <v>97</v>
      </c>
      <c r="H34" s="30">
        <v>42</v>
      </c>
      <c r="I34" s="34"/>
      <c r="J34" s="35">
        <f t="shared" si="0"/>
        <v>0</v>
      </c>
      <c r="K34" s="36"/>
    </row>
    <row r="35" ht="166" customHeight="1" spans="1:11">
      <c r="A35" s="45"/>
      <c r="B35" s="29" t="s">
        <v>98</v>
      </c>
      <c r="C35" s="29" t="s">
        <v>99</v>
      </c>
      <c r="D35" s="31" t="str">
        <f>_xlfn.DISPIMG("ID_6971E396A40F4843A772C88F4BB40BD1",1)</f>
        <v>=DISPIMG("ID_6971E396A40F4843A772C88F4BB40BD1",1)</v>
      </c>
      <c r="E35" s="31" t="s">
        <v>100</v>
      </c>
      <c r="F35" s="40" t="s">
        <v>101</v>
      </c>
      <c r="G35" s="33" t="s">
        <v>102</v>
      </c>
      <c r="H35" s="30">
        <v>106</v>
      </c>
      <c r="I35" s="34"/>
      <c r="J35" s="35">
        <f t="shared" si="0"/>
        <v>0</v>
      </c>
      <c r="K35" s="36"/>
    </row>
    <row r="36" ht="166" customHeight="1" spans="1:11">
      <c r="A36" s="45"/>
      <c r="B36" s="29" t="s">
        <v>103</v>
      </c>
      <c r="C36" s="29" t="s">
        <v>104</v>
      </c>
      <c r="D36" s="31" t="str">
        <f>_xlfn.DISPIMG("ID_DB2A7C71C14344B5876A8A7784E30135",1)</f>
        <v>=DISPIMG("ID_DB2A7C71C14344B5876A8A7784E30135",1)</v>
      </c>
      <c r="E36" s="31" t="s">
        <v>105</v>
      </c>
      <c r="F36" s="40" t="s">
        <v>106</v>
      </c>
      <c r="G36" s="33" t="s">
        <v>107</v>
      </c>
      <c r="H36" s="30">
        <v>49</v>
      </c>
      <c r="I36" s="34"/>
      <c r="J36" s="35">
        <f t="shared" si="0"/>
        <v>0</v>
      </c>
      <c r="K36" s="36"/>
    </row>
    <row r="37" ht="265" customHeight="1" spans="1:11">
      <c r="A37" s="45"/>
      <c r="B37" s="29" t="s">
        <v>108</v>
      </c>
      <c r="C37" s="29" t="s">
        <v>109</v>
      </c>
      <c r="D37" s="31" t="str">
        <f>_xlfn.DISPIMG("ID_EB853C98640C4BAFAA6F70EF4664BCE8",1)</f>
        <v>=DISPIMG("ID_EB853C98640C4BAFAA6F70EF4664BCE8",1)</v>
      </c>
      <c r="E37" s="31" t="s">
        <v>110</v>
      </c>
      <c r="F37" s="40" t="s">
        <v>111</v>
      </c>
      <c r="G37" s="33" t="s">
        <v>112</v>
      </c>
      <c r="H37" s="30">
        <v>62</v>
      </c>
      <c r="I37" s="34"/>
      <c r="J37" s="35">
        <f t="shared" si="0"/>
        <v>0</v>
      </c>
      <c r="K37" s="36"/>
    </row>
    <row r="38" ht="88" customHeight="1" spans="1:11">
      <c r="A38" s="28" t="s">
        <v>113</v>
      </c>
      <c r="B38" s="29" t="s">
        <v>114</v>
      </c>
      <c r="C38" s="29" t="s">
        <v>115</v>
      </c>
      <c r="D38" s="31"/>
      <c r="E38" s="31" t="s">
        <v>116</v>
      </c>
      <c r="F38" s="43" t="s">
        <v>117</v>
      </c>
      <c r="G38" s="44"/>
      <c r="H38" s="30">
        <v>176</v>
      </c>
      <c r="I38" s="34"/>
      <c r="J38" s="35">
        <f t="shared" si="0"/>
        <v>0</v>
      </c>
      <c r="K38" s="36"/>
    </row>
    <row r="39" ht="88" customHeight="1" spans="1:11">
      <c r="A39" s="28"/>
      <c r="B39" s="29"/>
      <c r="C39" s="29" t="s">
        <v>118</v>
      </c>
      <c r="D39" s="31"/>
      <c r="E39" s="31" t="s">
        <v>119</v>
      </c>
      <c r="F39" s="43" t="s">
        <v>120</v>
      </c>
      <c r="G39" s="44"/>
      <c r="H39" s="30">
        <v>368</v>
      </c>
      <c r="I39" s="34"/>
      <c r="J39" s="35">
        <f t="shared" si="0"/>
        <v>0</v>
      </c>
      <c r="K39" s="36"/>
    </row>
    <row r="40" ht="88" customHeight="1" spans="1:11">
      <c r="A40" s="28"/>
      <c r="B40" s="29"/>
      <c r="C40" s="29" t="s">
        <v>121</v>
      </c>
      <c r="D40" s="31"/>
      <c r="E40" s="31" t="s">
        <v>122</v>
      </c>
      <c r="F40" s="43" t="s">
        <v>120</v>
      </c>
      <c r="G40" s="44"/>
      <c r="H40" s="30">
        <v>441</v>
      </c>
      <c r="I40" s="34"/>
      <c r="J40" s="35">
        <f t="shared" si="0"/>
        <v>0</v>
      </c>
      <c r="K40" s="36"/>
    </row>
    <row r="41" ht="50" customHeight="1" spans="1:11">
      <c r="A41" s="28"/>
      <c r="B41" s="29"/>
      <c r="C41" s="29" t="s">
        <v>123</v>
      </c>
      <c r="D41" s="31"/>
      <c r="E41" s="31" t="s">
        <v>124</v>
      </c>
      <c r="F41" s="44"/>
      <c r="G41" s="44"/>
      <c r="H41" s="30">
        <v>72</v>
      </c>
      <c r="I41" s="34"/>
      <c r="J41" s="35">
        <f t="shared" si="0"/>
        <v>0</v>
      </c>
      <c r="K41" s="36"/>
    </row>
    <row r="42" ht="36" customHeight="1" spans="1:11">
      <c r="A42" s="28"/>
      <c r="B42" s="29"/>
      <c r="C42" s="29" t="s">
        <v>125</v>
      </c>
      <c r="D42" s="31"/>
      <c r="E42" s="31" t="s">
        <v>126</v>
      </c>
      <c r="F42" s="44"/>
      <c r="G42" s="44"/>
      <c r="H42" s="30">
        <v>31</v>
      </c>
      <c r="I42" s="34"/>
      <c r="J42" s="35">
        <f t="shared" si="0"/>
        <v>0</v>
      </c>
      <c r="K42" s="36"/>
    </row>
    <row r="43" ht="36" customHeight="1" spans="1:11">
      <c r="A43" s="28" t="s">
        <v>127</v>
      </c>
      <c r="B43" s="29" t="s">
        <v>128</v>
      </c>
      <c r="C43" s="29" t="s">
        <v>129</v>
      </c>
      <c r="D43" s="31"/>
      <c r="E43" s="31"/>
      <c r="F43" s="44"/>
      <c r="G43" s="44"/>
      <c r="H43" s="30"/>
      <c r="I43" s="34"/>
      <c r="J43" s="35"/>
      <c r="K43" s="36"/>
    </row>
    <row r="44" ht="36" customHeight="1" spans="1:11">
      <c r="A44" s="28"/>
      <c r="B44" s="29"/>
      <c r="C44" s="29" t="s">
        <v>130</v>
      </c>
      <c r="D44" s="31"/>
      <c r="E44" s="31"/>
      <c r="F44" s="44"/>
      <c r="G44" s="44"/>
      <c r="H44" s="30"/>
      <c r="I44" s="34"/>
      <c r="J44" s="35"/>
      <c r="K44" s="36"/>
    </row>
    <row r="45" ht="36" customHeight="1" spans="1:11">
      <c r="A45" s="28"/>
      <c r="B45" s="29" t="s">
        <v>131</v>
      </c>
      <c r="C45" s="29" t="s">
        <v>132</v>
      </c>
      <c r="D45" s="31"/>
      <c r="E45" s="31"/>
      <c r="F45" s="44"/>
      <c r="G45" s="44"/>
      <c r="H45" s="30"/>
      <c r="I45" s="34"/>
      <c r="J45" s="35"/>
      <c r="K45" s="36"/>
    </row>
    <row r="46" ht="36" customHeight="1" spans="1:11">
      <c r="A46" s="28"/>
      <c r="B46" s="29"/>
      <c r="C46" s="29" t="s">
        <v>133</v>
      </c>
      <c r="D46" s="31"/>
      <c r="E46" s="31"/>
      <c r="F46" s="44"/>
      <c r="G46" s="44"/>
      <c r="H46" s="30"/>
      <c r="I46" s="34"/>
      <c r="J46" s="35"/>
      <c r="K46" s="36"/>
    </row>
    <row r="47" ht="36" customHeight="1" spans="1:11">
      <c r="A47" s="28"/>
      <c r="B47" s="29" t="s">
        <v>134</v>
      </c>
      <c r="C47" s="29" t="s">
        <v>135</v>
      </c>
      <c r="D47" s="31"/>
      <c r="E47" s="31"/>
      <c r="F47" s="44"/>
      <c r="G47" s="44"/>
      <c r="H47" s="30"/>
      <c r="I47" s="34"/>
      <c r="J47" s="35"/>
      <c r="K47" s="36"/>
    </row>
    <row r="48" ht="36" customHeight="1" spans="1:11">
      <c r="A48" s="28"/>
      <c r="B48" s="29"/>
      <c r="C48" s="29" t="s">
        <v>136</v>
      </c>
      <c r="D48" s="31"/>
      <c r="E48" s="31"/>
      <c r="F48" s="44"/>
      <c r="G48" s="44"/>
      <c r="H48" s="30"/>
      <c r="I48" s="34"/>
      <c r="J48" s="35"/>
      <c r="K48" s="36"/>
    </row>
    <row r="49" ht="36" customHeight="1" spans="1:11">
      <c r="A49" s="28"/>
      <c r="B49" s="29"/>
      <c r="C49" s="29" t="s">
        <v>137</v>
      </c>
      <c r="D49" s="31"/>
      <c r="E49" s="31"/>
      <c r="F49" s="44"/>
      <c r="G49" s="44"/>
      <c r="H49" s="30"/>
      <c r="I49" s="34"/>
      <c r="J49" s="35"/>
      <c r="K49" s="36"/>
    </row>
    <row r="50" ht="36" customHeight="1" spans="1:11">
      <c r="A50" s="28" t="s">
        <v>138</v>
      </c>
      <c r="B50" s="29" t="s">
        <v>139</v>
      </c>
      <c r="C50" s="29" t="s">
        <v>140</v>
      </c>
      <c r="D50" s="31"/>
      <c r="E50" s="31"/>
      <c r="F50" s="44"/>
      <c r="G50" s="44"/>
      <c r="H50" s="30"/>
      <c r="I50" s="34"/>
      <c r="J50" s="35"/>
      <c r="K50" s="36"/>
    </row>
    <row r="51" ht="36" customHeight="1" spans="1:11">
      <c r="A51" s="28"/>
      <c r="B51" s="29" t="s">
        <v>141</v>
      </c>
      <c r="C51" s="29" t="s">
        <v>142</v>
      </c>
      <c r="D51" s="31"/>
      <c r="E51" s="31"/>
      <c r="F51" s="44"/>
      <c r="G51" s="44"/>
      <c r="H51" s="30"/>
      <c r="I51" s="34"/>
      <c r="J51" s="35"/>
      <c r="K51" s="36"/>
    </row>
    <row r="52" ht="36" customHeight="1" spans="1:11">
      <c r="A52" s="28"/>
      <c r="B52" s="29" t="s">
        <v>143</v>
      </c>
      <c r="C52" s="29" t="s">
        <v>144</v>
      </c>
      <c r="D52" s="31"/>
      <c r="E52" s="31"/>
      <c r="F52" s="44"/>
      <c r="G52" s="44"/>
      <c r="H52" s="30"/>
      <c r="I52" s="34"/>
      <c r="J52" s="35"/>
      <c r="K52" s="36"/>
    </row>
    <row r="53" ht="36" customHeight="1" spans="1:11">
      <c r="A53" s="28"/>
      <c r="B53" s="29"/>
      <c r="C53" s="29" t="s">
        <v>145</v>
      </c>
      <c r="D53" s="31"/>
      <c r="E53" s="31"/>
      <c r="F53" s="44"/>
      <c r="G53" s="44"/>
      <c r="H53" s="30"/>
      <c r="I53" s="34"/>
      <c r="J53" s="35"/>
      <c r="K53" s="36"/>
    </row>
    <row r="54" ht="36" customHeight="1" spans="1:11">
      <c r="A54" s="28"/>
      <c r="B54" s="29" t="s">
        <v>146</v>
      </c>
      <c r="C54" s="29"/>
      <c r="D54" s="31"/>
      <c r="E54" s="31"/>
      <c r="F54" s="44"/>
      <c r="G54" s="44"/>
      <c r="H54" s="30"/>
      <c r="I54" s="34"/>
      <c r="J54" s="35"/>
      <c r="K54" s="36"/>
    </row>
    <row r="55" ht="50" customHeight="1" spans="1:11">
      <c r="A55" s="28"/>
      <c r="B55" s="29" t="s">
        <v>147</v>
      </c>
      <c r="C55" s="29" t="s">
        <v>148</v>
      </c>
      <c r="D55" s="31"/>
      <c r="E55" s="31"/>
      <c r="F55" s="44"/>
      <c r="G55" s="44"/>
      <c r="H55" s="30"/>
      <c r="I55" s="34"/>
      <c r="J55" s="35"/>
      <c r="K55" s="36"/>
    </row>
    <row r="56" ht="36" customHeight="1" spans="1:11">
      <c r="A56" s="28"/>
      <c r="B56" s="29" t="s">
        <v>149</v>
      </c>
      <c r="C56" s="29" t="s">
        <v>150</v>
      </c>
      <c r="D56" s="31"/>
      <c r="E56" s="31"/>
      <c r="F56" s="44"/>
      <c r="G56" s="44"/>
      <c r="H56" s="30"/>
      <c r="I56" s="34"/>
      <c r="J56" s="35"/>
      <c r="K56" s="36"/>
    </row>
    <row r="57" ht="36" customHeight="1" spans="1:11">
      <c r="A57" s="28"/>
      <c r="B57" s="29" t="s">
        <v>151</v>
      </c>
      <c r="C57" s="29" t="s">
        <v>152</v>
      </c>
      <c r="D57" s="31"/>
      <c r="E57" s="31"/>
      <c r="F57" s="44"/>
      <c r="G57" s="44"/>
      <c r="H57" s="30"/>
      <c r="I57" s="34"/>
      <c r="J57" s="35"/>
      <c r="K57" s="36"/>
    </row>
    <row r="58" ht="36" customHeight="1" spans="1:11">
      <c r="A58" s="28"/>
      <c r="B58" s="29" t="s">
        <v>153</v>
      </c>
      <c r="C58" s="29"/>
      <c r="D58" s="31"/>
      <c r="E58" s="31"/>
      <c r="F58" s="44"/>
      <c r="G58" s="44"/>
      <c r="H58" s="30"/>
      <c r="I58" s="34"/>
      <c r="J58" s="35"/>
      <c r="K58" s="36"/>
    </row>
    <row r="59" ht="50" customHeight="1" spans="1:11">
      <c r="A59" s="28"/>
      <c r="B59" s="29" t="s">
        <v>154</v>
      </c>
      <c r="C59" s="29" t="s">
        <v>155</v>
      </c>
      <c r="D59" s="31"/>
      <c r="E59" s="31"/>
      <c r="F59" s="44"/>
      <c r="G59" s="44"/>
      <c r="H59" s="30"/>
      <c r="I59" s="34"/>
      <c r="J59" s="35"/>
      <c r="K59" s="36"/>
    </row>
    <row r="60" ht="88" customHeight="1" spans="1:11">
      <c r="A60" s="28" t="s">
        <v>156</v>
      </c>
      <c r="B60" s="29" t="s">
        <v>157</v>
      </c>
      <c r="C60" s="29" t="s">
        <v>158</v>
      </c>
      <c r="D60" s="31"/>
      <c r="E60" s="31"/>
      <c r="F60" s="44"/>
      <c r="G60" s="38"/>
      <c r="H60" s="30">
        <v>0</v>
      </c>
      <c r="I60" s="46"/>
      <c r="J60" s="35"/>
      <c r="K60" s="36"/>
    </row>
    <row r="61" ht="88" customHeight="1" spans="1:11">
      <c r="A61" s="28"/>
      <c r="B61" s="29" t="s">
        <v>159</v>
      </c>
      <c r="C61" s="29" t="s">
        <v>160</v>
      </c>
      <c r="D61" s="31"/>
      <c r="E61" s="31"/>
      <c r="F61" s="44"/>
      <c r="G61" s="38"/>
      <c r="H61" s="30">
        <v>1000</v>
      </c>
      <c r="I61" s="46"/>
      <c r="J61" s="35"/>
      <c r="K61" s="36"/>
    </row>
    <row r="62" ht="39" customHeight="1" spans="1:11">
      <c r="A62" s="47" t="s">
        <v>161</v>
      </c>
      <c r="B62" s="48"/>
      <c r="C62" s="48"/>
      <c r="D62" s="48"/>
      <c r="E62" s="48"/>
      <c r="F62" s="48"/>
      <c r="G62" s="48"/>
      <c r="H62" s="49"/>
      <c r="I62" s="7">
        <f>SUM(I4:I61)</f>
        <v>0</v>
      </c>
      <c r="J62" s="8">
        <f>SUM(J4:J61)</f>
        <v>0</v>
      </c>
    </row>
  </sheetData>
  <sheetProtection algorithmName="SHA-512" hashValue="HVFghFap/Covj4i+2T+9Z9BFmDECJUXC0KVzUKe+EdG8uzaXoN1qyb3Gu1iWIBL1VvXSAxlaDRWJMX9gvg2EZg==" saltValue="WMr3XNdhePXpthBUU6VnBg==" spinCount="100000" sheet="1" selectLockedCells="1" formatColumns="0" formatRows="0" insertRows="0" insertColumns="0" objects="1"/>
  <mergeCells count="42">
    <mergeCell ref="A1:K1"/>
    <mergeCell ref="A2:K2"/>
    <mergeCell ref="A62:H62"/>
    <mergeCell ref="A4:A23"/>
    <mergeCell ref="A24:A27"/>
    <mergeCell ref="A28:A37"/>
    <mergeCell ref="A38:A41"/>
    <mergeCell ref="A43:A49"/>
    <mergeCell ref="A50:A59"/>
    <mergeCell ref="A60:A61"/>
    <mergeCell ref="B4:B9"/>
    <mergeCell ref="B10:B12"/>
    <mergeCell ref="B15:B21"/>
    <mergeCell ref="B24:B26"/>
    <mergeCell ref="B30:B31"/>
    <mergeCell ref="B32:B33"/>
    <mergeCell ref="B38:B41"/>
    <mergeCell ref="B43:B44"/>
    <mergeCell ref="B45:B46"/>
    <mergeCell ref="B47:B49"/>
    <mergeCell ref="B52:B53"/>
    <mergeCell ref="C4:C6"/>
    <mergeCell ref="C7:C9"/>
    <mergeCell ref="C10:C11"/>
    <mergeCell ref="C15:C21"/>
    <mergeCell ref="C24:C26"/>
    <mergeCell ref="C30:C31"/>
    <mergeCell ref="C32:C33"/>
    <mergeCell ref="D4:D9"/>
    <mergeCell ref="D10:D11"/>
    <mergeCell ref="D15:D21"/>
    <mergeCell ref="D24:D26"/>
    <mergeCell ref="F4:F9"/>
    <mergeCell ref="F10:F11"/>
    <mergeCell ref="F15:F21"/>
    <mergeCell ref="F24:F27"/>
    <mergeCell ref="F30:F31"/>
    <mergeCell ref="F32:F33"/>
    <mergeCell ref="G4:G9"/>
    <mergeCell ref="G10:G11"/>
    <mergeCell ref="G15:G21"/>
    <mergeCell ref="G24:G26"/>
  </mergeCells>
  <hyperlinks>
    <hyperlink ref="G4" r:id="rId1" display="https://www.kehaoinfo.net/bubble-pressure-water-level-meter/"/>
    <hyperlink ref="G10" r:id="rId2" display="https://www.kehaoinfo.net/radar-water-level-gauge/"/>
    <hyperlink ref="G14" r:id="rId3" display="https://www.kehaoinfo.net/radar-flow-meter/"/>
    <hyperlink ref="G13" r:id="rId4" display="https://www.kehaoinfo.net/radar-current-meter/"/>
    <hyperlink ref="G15" r:id="rId5" display="https://www.kehaoinfo.net/pressure-submersible-water-level-meter/"/>
    <hyperlink ref="G12" r:id="rId6" display="https://www.kehaoinfo.net/flange-radar-water-level-meter/"/>
    <hyperlink ref="G22" r:id="rId7" display="https://www.kehaoinfo.net/float-level-meter/"/>
    <hyperlink ref="G24" r:id="rId8" display="https://www.kehaoinfo.net/tipping-bucket-rain-gauge/"/>
    <hyperlink ref="G27" r:id="rId9" display="https://www.kehaoinfo.net/windproof-tipping-rain-gauge/"/>
    <hyperlink ref="G28" r:id="rId10" display="https://www.kehaoinfo.net/wind-speed-and-direction-sensor/"/>
    <hyperlink ref="G29" r:id="rId11" display="https://www.kehaoinfo.net/temperature-humidity-and-atmospheric-station/"/>
    <hyperlink ref="G34" r:id="rId12" display="https://www.kehaoinfo.net/illumination-ultraviolet-radiation-sensor/"/>
    <hyperlink ref="G35" r:id="rId13" display="https://www.kehaoinfo.net/photoelectric-total-radiation-sensor/"/>
    <hyperlink ref="G30" r:id="rId14" display="https://www.kehaoinfo.net/ultrasonic-five-parameter-meteorological-station/"/>
    <hyperlink ref="G31" r:id="rId15" display="https://www.kehaoinfo.net/elementor-3075/"/>
    <hyperlink ref="G32" r:id="rId16" display="https://www.kehaoinfo.net/ultrasonic-six-parameter-meteorological-station/"/>
    <hyperlink ref="G33" r:id="rId17" display="https://www.kehaoinfo.net/ultrasonic-six-parameter-meteorological-station-304ss/"/>
    <hyperlink ref="G36" r:id="rId18" display="https://www.kehaoinfo.net/soil-moisture-sensor/"/>
    <hyperlink ref="G37" r:id="rId19" display="https://www.kehaoinfo.net/leaf-temperature-and-humidity-sensor/"/>
  </hyperlinks>
  <pageMargins left="0.7" right="0.7" top="0.75" bottom="0.75" header="0.3" footer="0.3"/>
  <pageSetup paperSize="9" scale="30"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Price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张娴</dc:creator>
  <cp:lastModifiedBy>Ynn.</cp:lastModifiedBy>
  <dcterms:created xsi:type="dcterms:W3CDTF">2023-05-12T11:15:00Z</dcterms:created>
  <dcterms:modified xsi:type="dcterms:W3CDTF">2026-03-10T09:33:47Z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B148EC89EC834CCD9532F987538037E4_13</vt:lpwstr>
  </property>
  <property fmtid="{D5CDD505-2E9C-101B-9397-08002B2CF9AE}" pid="4" name="CalculationRule">
    <vt:i4>0</vt:i4>
  </property>
</Properties>
</file>